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C:\Users\chmel\Documents\ZZS ZK\Veřejné zakázky\SZM pro zajištění dýchacích cest 2024\"/>
    </mc:Choice>
  </mc:AlternateContent>
  <xr:revisionPtr revIDLastSave="0" documentId="13_ncr:1_{7117710E-447F-40E3-B293-5B583E2C5C06}" xr6:coauthVersionLast="47" xr6:coauthVersionMax="47" xr10:uidLastSave="{00000000-0000-0000-0000-000000000000}"/>
  <bookViews>
    <workbookView xWindow="-108" yWindow="-108" windowWidth="23256" windowHeight="12576" tabRatio="818" xr2:uid="{00000000-000D-0000-FFFF-FFFF00000000}"/>
  </bookViews>
  <sheets>
    <sheet name="část 1 - ZAJIŠTĚNÍ DC" sheetId="13" r:id="rId1"/>
  </sheets>
  <definedNames>
    <definedName name="_xlnm._FilterDatabase" localSheetId="0" hidden="1">'část 1 - ZAJIŠTĚNÍ DC'!$A$2:$H$32</definedName>
    <definedName name="_xlnm.Print_Area" localSheetId="0">'část 1 - ZAJIŠTĚNÍ DC'!$A$1:$M$50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13" l="1"/>
  <c r="F38" i="13"/>
  <c r="F39" i="13"/>
  <c r="F40" i="13"/>
  <c r="F41" i="13"/>
  <c r="F42" i="13"/>
  <c r="F43" i="13"/>
  <c r="F44" i="13"/>
  <c r="F45" i="13"/>
  <c r="F46" i="13"/>
  <c r="F19" i="13" l="1"/>
  <c r="H19" i="13" s="1"/>
  <c r="H46" i="13"/>
  <c r="H45" i="13"/>
  <c r="H44" i="13"/>
  <c r="H43" i="13"/>
  <c r="H42" i="13"/>
  <c r="H41" i="13"/>
  <c r="H40" i="13"/>
  <c r="H39" i="13"/>
  <c r="H38" i="13"/>
  <c r="H37" i="13"/>
  <c r="F36" i="13"/>
  <c r="H36" i="13" s="1"/>
  <c r="F35" i="13"/>
  <c r="H35" i="13" s="1"/>
  <c r="F34" i="13"/>
  <c r="F33" i="13"/>
  <c r="H33" i="13" s="1"/>
  <c r="F4" i="13"/>
  <c r="H4" i="13" s="1"/>
  <c r="A4" i="13"/>
  <c r="A5" i="13" s="1"/>
  <c r="H34" i="13" l="1"/>
  <c r="A6" i="13"/>
  <c r="A7" i="13" l="1"/>
  <c r="A8" i="13" s="1"/>
  <c r="A9" i="13" s="1"/>
  <c r="A10" i="13" s="1"/>
  <c r="A11" i="13" s="1"/>
  <c r="A12" i="13" s="1"/>
  <c r="A13" i="13" s="1"/>
  <c r="A14" i="13" s="1"/>
  <c r="A15" i="13" s="1"/>
  <c r="F31" i="13"/>
  <c r="H31" i="13" s="1"/>
  <c r="A16" i="13" l="1"/>
  <c r="A17" i="13" s="1"/>
  <c r="A18" i="13" s="1"/>
  <c r="A19" i="13" s="1"/>
  <c r="A20" i="13" s="1"/>
  <c r="A21" i="13" l="1"/>
  <c r="A22" i="13" s="1"/>
  <c r="A23" i="13" s="1"/>
  <c r="A24" i="13" s="1"/>
  <c r="A25" i="13" s="1"/>
  <c r="A26" i="13" s="1"/>
  <c r="A27" i="13" s="1"/>
  <c r="A28" i="13" s="1"/>
  <c r="A29" i="13" s="1"/>
  <c r="F5" i="13"/>
  <c r="H5" i="13" s="1"/>
  <c r="A30" i="13" l="1"/>
  <c r="A31" i="13" s="1"/>
  <c r="A32" i="13" s="1"/>
  <c r="A33" i="13" s="1"/>
  <c r="A34" i="13" s="1"/>
  <c r="A35" i="13" s="1"/>
  <c r="A36" i="13" s="1"/>
  <c r="A37" i="13" s="1"/>
  <c r="A38" i="13" s="1"/>
  <c r="A39" i="13" s="1"/>
  <c r="A40" i="13" s="1"/>
  <c r="A41" i="13" s="1"/>
  <c r="A42" i="13" s="1"/>
  <c r="A43" i="13" s="1"/>
  <c r="A44" i="13" s="1"/>
  <c r="A45" i="13" s="1"/>
  <c r="A46" i="13" s="1"/>
  <c r="F32" i="13"/>
  <c r="H32" i="13" s="1"/>
  <c r="F6" i="13"/>
  <c r="H6" i="13" s="1"/>
  <c r="F7" i="13"/>
  <c r="H7" i="13" s="1"/>
  <c r="F8" i="13"/>
  <c r="H8" i="13" s="1"/>
  <c r="F9" i="13"/>
  <c r="H9" i="13" s="1"/>
  <c r="F10" i="13"/>
  <c r="H10" i="13" s="1"/>
  <c r="F11" i="13"/>
  <c r="H11" i="13" s="1"/>
  <c r="F12" i="13"/>
  <c r="H12" i="13" s="1"/>
  <c r="F13" i="13"/>
  <c r="H13" i="13" s="1"/>
  <c r="F14" i="13"/>
  <c r="H14" i="13" s="1"/>
  <c r="F15" i="13"/>
  <c r="H15" i="13" s="1"/>
  <c r="F16" i="13"/>
  <c r="H16" i="13" s="1"/>
  <c r="F18" i="13"/>
  <c r="H18" i="13" s="1"/>
  <c r="F20" i="13"/>
  <c r="H20" i="13" s="1"/>
  <c r="F21" i="13"/>
  <c r="H21" i="13" s="1"/>
  <c r="F22" i="13"/>
  <c r="H22" i="13" s="1"/>
  <c r="F23" i="13"/>
  <c r="H23" i="13" s="1"/>
  <c r="F24" i="13"/>
  <c r="H24" i="13" s="1"/>
  <c r="F25" i="13"/>
  <c r="H25" i="13" s="1"/>
  <c r="F26" i="13"/>
  <c r="H26" i="13" s="1"/>
  <c r="F27" i="13"/>
  <c r="H27" i="13" s="1"/>
  <c r="F28" i="13"/>
  <c r="H28" i="13" s="1"/>
  <c r="F29" i="13"/>
  <c r="H29" i="13" s="1"/>
  <c r="F30" i="13"/>
  <c r="H30" i="13" s="1"/>
  <c r="F3" i="13"/>
  <c r="D48" i="13" l="1"/>
  <c r="D49" i="13" s="1"/>
  <c r="H3" i="13"/>
  <c r="H48" i="13" s="1"/>
  <c r="F48" i="13" l="1"/>
  <c r="F49" i="13" s="1"/>
  <c r="H49" i="13" l="1"/>
</calcChain>
</file>

<file path=xl/sharedStrings.xml><?xml version="1.0" encoding="utf-8"?>
<sst xmlns="http://schemas.openxmlformats.org/spreadsheetml/2006/main" count="87" uniqueCount="74">
  <si>
    <t xml:space="preserve">Rourka endotrach. bez balónku. - vel. 2,5 </t>
  </si>
  <si>
    <t>Rourka endotrach. s nízkotlakou objemovou manžetou - vel. 3</t>
  </si>
  <si>
    <t>Rourka endotrach. s nízkotlakou objemovou manžetou - vel. 4</t>
  </si>
  <si>
    <t>Rourka endotrach. s nízkotlakou objemovou manžetou - vel. 5</t>
  </si>
  <si>
    <t>Rourka endotrach. s nízkotlakou objemovou manžetou - vel. 5,5</t>
  </si>
  <si>
    <t>Rourka endotrach. s nízkotlakou objemovou manžetou - vel. 6</t>
  </si>
  <si>
    <t>Rourka endotrach. s nízkotlakou objemovou manžetou - vel. 6,5</t>
  </si>
  <si>
    <t>Rourka endotrach. s nízkotlakou objemovou manžetou - vel. 7</t>
  </si>
  <si>
    <t>Rourka endotrach. s nízkotlakou objemovou manžetou - vel. 7,5</t>
  </si>
  <si>
    <t>Rourka endotrach. s nízkotlakou objemovou manžetou - vel. 8</t>
  </si>
  <si>
    <t>Rourka endotrach. s nízkotlakou objemovou manžetou - vel. 8,5</t>
  </si>
  <si>
    <t>Rourka endotrach. s nízkotlakou objemovou manžetou - vel. 9</t>
  </si>
  <si>
    <t>Cena bez DPH</t>
  </si>
  <si>
    <t xml:space="preserve">DPH </t>
  </si>
  <si>
    <t xml:space="preserve">Cena s DPH </t>
  </si>
  <si>
    <t xml:space="preserve">Poznámka </t>
  </si>
  <si>
    <t>NÁZEV PROSTŘEDKU</t>
  </si>
  <si>
    <t xml:space="preserve">POPIS </t>
  </si>
  <si>
    <t>celkem za  Ø roční spotřebu</t>
  </si>
  <si>
    <t>za balení</t>
  </si>
  <si>
    <t>Ø roční spotřeba v ks</t>
  </si>
  <si>
    <t>CENA BEZ DPH</t>
  </si>
  <si>
    <t>CENA s DPH</t>
  </si>
  <si>
    <t>uchazeči vyplní modře podbarvená pole</t>
  </si>
  <si>
    <t>Pacientská spojka</t>
  </si>
  <si>
    <t>Vzduchovod nosní vel.6 / CH26, samostatně balený</t>
  </si>
  <si>
    <t>Vzduchovod nosní vel.7 / CH30, samostatně balený</t>
  </si>
  <si>
    <t>Vzduchovod nosní vel.8 / CH34, samostatně balený</t>
  </si>
  <si>
    <t xml:space="preserve">nesterilní, samostatně balený vzduchovod z PVC určeného pro zdravotnické účely, s dostatečně velkým štítkem pro bezpečné zadržení kanyly před nosním průduchem, atraumatický, kulatý, zešikmený konec 
</t>
  </si>
  <si>
    <t>Vzduchovod ústní vel. 0, samostatně balený</t>
  </si>
  <si>
    <t>Vzduchovod ústní vel. 1, samostatně balený</t>
  </si>
  <si>
    <t>Vzduchovod ústní vel. 2, samostatně balený</t>
  </si>
  <si>
    <t>Vzduchovod ústní vel. 3, samostatně balený</t>
  </si>
  <si>
    <t>Vzduchovod ústní vel. 4, samostatně balený</t>
  </si>
  <si>
    <t>Vzduchovod ústní vel. 5, samostatně balený</t>
  </si>
  <si>
    <t>pomůcka k zabezpečení průchodnosti oro-pharyngeálních cest u pacienta v bezvědomí, anatomický tvar, měkké atraumatické zaoblení hran chránící před poškozením tkáně, protiskusová vložka. Barevné rozlišení dle velikosti.</t>
  </si>
  <si>
    <t xml:space="preserve">kanyla pro ústní a nosní intubaci, vyrobená z atraumatického měkkého plastu, se zaoblenými okraji a skoseným koncem, po celé délce rentgeno-kontrastní linka, po celé délce značení hloubky zavedení, sterilní pro jedno použití. </t>
  </si>
  <si>
    <t xml:space="preserve">kanyla pro ústní a nosní intubaci, vyrobená z atraumatického měkkého plastu, se zaoblenými okraji a skoseným koncem, po celé délce rentgeno-kontrastní linka, po celé délce značení hloubky zavedení, automatický ventil k nafouknutí obturačního balónku, kompatibilní pro konus LUER, sterilní pro jedno použití. </t>
  </si>
  <si>
    <t>Intranazální aplikátor</t>
  </si>
  <si>
    <r>
      <t xml:space="preserve">aplikátor léčiv </t>
    </r>
    <r>
      <rPr>
        <b/>
        <sz val="10"/>
        <color theme="1"/>
        <rFont val="Calibri"/>
        <family val="2"/>
        <charset val="238"/>
        <scheme val="minor"/>
      </rPr>
      <t>(stříkačka 1ml+konický nasální aplikátor k zavedení do nosních dírek)</t>
    </r>
    <r>
      <rPr>
        <sz val="10"/>
        <color theme="1"/>
        <rFont val="Calibri"/>
        <family val="2"/>
        <charset val="238"/>
        <scheme val="minor"/>
      </rPr>
      <t xml:space="preserve"> pro účinné a rychlé intranasální podání léků v jemném aerosolu, o velikost cca 30-100 mikronů  </t>
    </r>
  </si>
  <si>
    <r>
      <t>roztažitelná pacientská spojka ("husí krk"), se zahnutým, otočným kolínkem 60</t>
    </r>
    <r>
      <rPr>
        <sz val="10"/>
        <color theme="1"/>
        <rFont val="Calibri"/>
        <family val="2"/>
        <charset val="238"/>
      </rPr>
      <t>˚, cca 7-16cm</t>
    </r>
    <r>
      <rPr>
        <sz val="10"/>
        <color theme="1"/>
        <rFont val="Calibri"/>
        <family val="2"/>
        <charset val="238"/>
        <scheme val="minor"/>
      </rPr>
      <t xml:space="preserve"> , 22M/15F-22F</t>
    </r>
  </si>
  <si>
    <t xml:space="preserve">Zadavatel požaduje dodání vzorku /á 1ks </t>
  </si>
  <si>
    <t>Zaváděcí kleště</t>
  </si>
  <si>
    <t xml:space="preserve">"Magillovy" intubační kleště, z nerez chirurgické oceli, drážkovaná očka na konci kleští. Délka 25 cm </t>
  </si>
  <si>
    <r>
      <t xml:space="preserve">∑ PŘEDPOKLÁDANÁ CELKOVÁ NABÍDKOVÁ CENA ZA VŠECHNY SKUPINY  </t>
    </r>
    <r>
      <rPr>
        <b/>
        <sz val="11"/>
        <color rgb="FFFF0000"/>
        <rFont val="Calibri"/>
        <family val="2"/>
        <charset val="238"/>
        <scheme val="minor"/>
      </rPr>
      <t xml:space="preserve">ZA  ROK </t>
    </r>
  </si>
  <si>
    <t>cena za 1ks bez DPH</t>
  </si>
  <si>
    <r>
      <t xml:space="preserve">∑ PŘEDPOKLÁDANÁ  CELKOVÁ NABÍDKOVÁ CENA ZA  VŠECHNY SKUPINY </t>
    </r>
    <r>
      <rPr>
        <b/>
        <sz val="11"/>
        <color rgb="FFFF0000"/>
        <rFont val="Calibri"/>
        <family val="2"/>
        <charset val="238"/>
        <scheme val="minor"/>
      </rPr>
      <t xml:space="preserve">ZA TŘI ROKY </t>
    </r>
  </si>
  <si>
    <t>Zavaděč endotrach. rourek pro děti/cca 25cm</t>
  </si>
  <si>
    <t>Zavaděč endotrach. rourek pro dospělé/cca 35cm</t>
  </si>
  <si>
    <t>antivirový, antibakteriální filtr, který působí mechanicky a elektrostaticky, k umístění do okruhu mezi pac. a dýchací přístroj (ruční křísící přístroj),  konektory 22F/15M - 22M/15F. Materiál: PVC, certifikace CE.  Baleno jednotlivě.</t>
  </si>
  <si>
    <t xml:space="preserve">Zadavatel požaduje dodání vzorku - 1ks </t>
  </si>
  <si>
    <t>NABÍZENÉ BALENÍ</t>
  </si>
  <si>
    <t>Rourka endotrach. s nízkotlakou objemovou manžetou - vel. 3,5</t>
  </si>
  <si>
    <t>Rourka endotrach. s nízkotlakou objemovou manžetou - vel. 4,5</t>
  </si>
  <si>
    <r>
      <t xml:space="preserve">ohebný kovový zavaděč potažený </t>
    </r>
    <r>
      <rPr>
        <b/>
        <sz val="9"/>
        <color theme="1"/>
        <rFont val="Calibri"/>
        <family val="2"/>
        <charset val="238"/>
        <scheme val="minor"/>
      </rPr>
      <t xml:space="preserve">bužií </t>
    </r>
    <r>
      <rPr>
        <sz val="9"/>
        <color theme="1"/>
        <rFont val="Calibri"/>
        <family val="2"/>
        <charset val="238"/>
        <scheme val="minor"/>
      </rPr>
      <t xml:space="preserve"> k vyztužení a natvarování ET rourky do potřebného tvaru pro snadnou intubaci, se zaobleným koncem, atraumatický, s možností nastavení délky dle ET kanyly. Baleno jednotlivě v ochranném obalu. </t>
    </r>
  </si>
  <si>
    <t>jednorázový laryngoskop</t>
  </si>
  <si>
    <t>laryngoskop určený pro jednorázové použití s jasným studeným LED zdrojem světla, součástí je neodnímatelná baterie, svrchní obal z odolného plastu, kompatibilní s laryngoskopickými lžícemi Macintosh i Miller s níže uvedenou specifikací</t>
  </si>
  <si>
    <t>lžíce Mil 0</t>
  </si>
  <si>
    <t>lžíce Mil 1</t>
  </si>
  <si>
    <t>lžíce Mac 2</t>
  </si>
  <si>
    <t>lžíce Mac 3</t>
  </si>
  <si>
    <t>lžíce Mac 4</t>
  </si>
  <si>
    <t>lžíce Mac 5</t>
  </si>
  <si>
    <t>celokovová matná jednorázová laryngoskopická lžíce, opláštěné optické vlákno 4,5 - 5 mm s ohniskovým zaměřením světla, optimální tvar, který zlepšuje vizualizaci v dutině ústní a snižuje riziko traumatizace zubů, kompatibilní s jednorázovou rukojetí s jasným studeným zdrojem LED světla dle výše uvedené specifikace, snadno rozpoznatelné velikosti dle barvy balení</t>
  </si>
  <si>
    <t xml:space="preserve">laryngeální maska ˂ 5 kg </t>
  </si>
  <si>
    <t xml:space="preserve">laryngeální maska 5-10 kg </t>
  </si>
  <si>
    <t xml:space="preserve">laryngeální maska 10-20 kg </t>
  </si>
  <si>
    <t xml:space="preserve">laryngeální maska 20-30 kg </t>
  </si>
  <si>
    <t xml:space="preserve">laryngeální maska 30-50 kg </t>
  </si>
  <si>
    <t xml:space="preserve">laryngeální maska 50-70 kg </t>
  </si>
  <si>
    <t xml:space="preserve">laryngeální maska 70-100 kg </t>
  </si>
  <si>
    <t xml:space="preserve">předformovaný tuhý tvar laryngeální masky (dále jen LM) musí přesně odpovídat anatomickým strukturám, LM s drenážním jícnovým kanálem, který zajistí, že při regurgitaci žaludečního obsahu nedojde k aspiraci, případně lze přímo přes tento odsávat ze žaludku nebo zavést gastrickou sondu, LM k použití i pro nelékařský zdravotnický personál, který nemůže používat svalová relaxancia a musí být proto vybavena integrovanou protiskusovou vložkou k zabránění vzniku asfyxie, nafukovací manžeta musí umožnit stanovení optimálního těsnícího tlaku, LM musí být konstruována tak, aby bylo zabráněno obstrukci lumen převislou epiglottis, špička musí mít anatomicky přesný vyztužený tvar, který umožňuje utěsnění horního jícnového svěrače a oddělení dýchacích a polykacích cest a při možné regurgitaci drénování zabrání ruptuře jícnu a aspiraci žaludečního obsahu do plic, LM musí být vybavena přítlačnou ploškou, přes kterou je možná fixace LM, LM musí být v seznamu ZUM – hrazena zdravotní pojišťovnou a s expirací minimálně 2 roky </t>
  </si>
  <si>
    <t>Bakter. a virový filtr pro dospělé</t>
  </si>
  <si>
    <t>Bakter. a virový filtr pro děti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</si>
</sst>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č_-;\-* #,##0.00\ _K_č_-;_-* &quot;-&quot;??\ _K_č_-;_-@_-"/>
    <numFmt numFmtId="165" formatCode="#,##0.00\ &quot;Kč&quot;"/>
  </numFmts>
  <fonts count="31" x14ac:knownFonts="1">
    <font>
      <sz val="11"/>
      <color theme="1"/>
      <name val="Calibri"/>
      <family val="2"/>
      <charset val="238"/>
      <scheme val="minor"/>
    </font>
    <font>
      <sz val="11"/>
      <name val="Calibri"/>
      <family val="2"/>
      <charset val="238"/>
      <scheme val="minor"/>
    </font>
    <font>
      <sz val="11"/>
      <color theme="1"/>
      <name val="Calibri"/>
      <family val="2"/>
      <charset val="238"/>
      <scheme val="minor"/>
    </font>
    <font>
      <u/>
      <sz val="11"/>
      <color theme="10"/>
      <name val="Calibri"/>
      <family val="2"/>
      <charset val="238"/>
    </font>
    <font>
      <sz val="10"/>
      <color theme="1"/>
      <name val="Calibri"/>
      <family val="2"/>
      <charset val="238"/>
      <scheme val="minor"/>
    </font>
    <font>
      <b/>
      <sz val="11"/>
      <color theme="1"/>
      <name val="Calibri"/>
      <family val="2"/>
      <charset val="238"/>
      <scheme val="minor"/>
    </font>
    <font>
      <sz val="10"/>
      <name val="Arial"/>
      <family val="2"/>
      <charset val="238"/>
    </font>
    <font>
      <b/>
      <sz val="8"/>
      <name val="Calibri"/>
      <family val="2"/>
      <charset val="238"/>
      <scheme val="minor"/>
    </font>
    <font>
      <b/>
      <sz val="8"/>
      <color theme="3"/>
      <name val="Arial"/>
      <family val="2"/>
      <charset val="238"/>
    </font>
    <font>
      <b/>
      <sz val="8"/>
      <color indexed="8"/>
      <name val="Arial"/>
      <family val="2"/>
      <charset val="238"/>
    </font>
    <font>
      <b/>
      <sz val="8"/>
      <name val="Arial"/>
      <family val="2"/>
      <charset val="238"/>
    </font>
    <font>
      <b/>
      <sz val="8"/>
      <color theme="3"/>
      <name val="Calibri"/>
      <family val="2"/>
      <charset val="238"/>
      <scheme val="minor"/>
    </font>
    <font>
      <sz val="11"/>
      <color theme="3"/>
      <name val="Calibri"/>
      <family val="2"/>
      <charset val="238"/>
      <scheme val="minor"/>
    </font>
    <font>
      <b/>
      <sz val="12"/>
      <name val="Calibri"/>
      <family val="2"/>
      <charset val="238"/>
      <scheme val="minor"/>
    </font>
    <font>
      <b/>
      <sz val="12"/>
      <color theme="1"/>
      <name val="Calibri"/>
      <family val="2"/>
      <charset val="238"/>
      <scheme val="minor"/>
    </font>
    <font>
      <b/>
      <sz val="11"/>
      <color rgb="FFFF0000"/>
      <name val="Calibri"/>
      <family val="2"/>
      <charset val="238"/>
      <scheme val="minor"/>
    </font>
    <font>
      <sz val="14"/>
      <color theme="1"/>
      <name val="Calibri"/>
      <family val="2"/>
      <charset val="238"/>
      <scheme val="minor"/>
    </font>
    <font>
      <b/>
      <sz val="14"/>
      <color theme="1"/>
      <name val="Calibri"/>
      <family val="2"/>
      <charset val="238"/>
      <scheme val="minor"/>
    </font>
    <font>
      <sz val="8"/>
      <name val="Times New Roman"/>
      <family val="1"/>
      <charset val="238"/>
    </font>
    <font>
      <b/>
      <sz val="9"/>
      <color theme="3"/>
      <name val="Calibri"/>
      <family val="2"/>
      <charset val="238"/>
      <scheme val="minor"/>
    </font>
    <font>
      <b/>
      <sz val="9"/>
      <name val="Calibri"/>
      <family val="2"/>
      <charset val="238"/>
      <scheme val="minor"/>
    </font>
    <font>
      <b/>
      <sz val="9"/>
      <color indexed="8"/>
      <name val="Calibri"/>
      <family val="2"/>
      <charset val="238"/>
      <scheme val="minor"/>
    </font>
    <font>
      <b/>
      <sz val="10"/>
      <color theme="1"/>
      <name val="Calibri"/>
      <family val="2"/>
      <charset val="238"/>
      <scheme val="minor"/>
    </font>
    <font>
      <sz val="10"/>
      <color theme="1"/>
      <name val="Calibri"/>
      <family val="2"/>
      <charset val="238"/>
    </font>
    <font>
      <sz val="9"/>
      <color theme="1"/>
      <name val="Calibri"/>
      <family val="2"/>
      <charset val="238"/>
      <scheme val="minor"/>
    </font>
    <font>
      <b/>
      <sz val="9"/>
      <color theme="8"/>
      <name val="Calibri"/>
      <family val="2"/>
      <charset val="238"/>
    </font>
    <font>
      <b/>
      <sz val="10"/>
      <color rgb="FFFF0000"/>
      <name val="Arial"/>
      <family val="2"/>
      <charset val="238"/>
    </font>
    <font>
      <b/>
      <sz val="9"/>
      <color rgb="FFFF0000"/>
      <name val="Arial"/>
      <family val="2"/>
      <charset val="238"/>
    </font>
    <font>
      <sz val="10"/>
      <name val="Calibri"/>
      <family val="2"/>
      <charset val="238"/>
    </font>
    <font>
      <sz val="10"/>
      <color rgb="FFFF0000"/>
      <name val="Calibri"/>
      <family val="2"/>
      <charset val="238"/>
    </font>
    <font>
      <b/>
      <sz val="9"/>
      <color theme="1"/>
      <name val="Calibri"/>
      <family val="2"/>
      <charset val="238"/>
      <scheme val="minor"/>
    </font>
  </fonts>
  <fills count="7">
    <fill>
      <patternFill patternType="none"/>
    </fill>
    <fill>
      <patternFill patternType="gray125"/>
    </fill>
    <fill>
      <patternFill patternType="solid">
        <fgColor indexed="13"/>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9" tint="0.79998168889431442"/>
        <bgColor indexed="64"/>
      </patternFill>
    </fill>
  </fills>
  <borders count="8">
    <border>
      <left/>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right style="dotted">
        <color indexed="64"/>
      </right>
      <top/>
      <bottom/>
      <diagonal/>
    </border>
    <border>
      <left style="dotted">
        <color indexed="64"/>
      </left>
      <right style="dotted">
        <color indexed="64"/>
      </right>
      <top/>
      <bottom/>
      <diagonal/>
    </border>
    <border>
      <left style="dotted">
        <color indexed="64"/>
      </left>
      <right/>
      <top/>
      <bottom style="dotted">
        <color indexed="64"/>
      </bottom>
      <diagonal/>
    </border>
  </borders>
  <cellStyleXfs count="4">
    <xf numFmtId="0" fontId="0" fillId="0" borderId="0"/>
    <xf numFmtId="0" fontId="2" fillId="0" borderId="0"/>
    <xf numFmtId="0" fontId="3" fillId="0" borderId="0" applyNumberFormat="0" applyFill="0" applyBorder="0" applyAlignment="0" applyProtection="0">
      <alignment vertical="top"/>
      <protection locked="0"/>
    </xf>
    <xf numFmtId="0" fontId="6" fillId="0" borderId="0"/>
  </cellStyleXfs>
  <cellXfs count="85">
    <xf numFmtId="0" fontId="0" fillId="0" borderId="0" xfId="0"/>
    <xf numFmtId="0" fontId="0" fillId="0" borderId="0" xfId="0" applyAlignment="1">
      <alignment wrapText="1"/>
    </xf>
    <xf numFmtId="0" fontId="7" fillId="2" borderId="1" xfId="3" applyFont="1" applyFill="1" applyBorder="1" applyAlignment="1">
      <alignment vertical="center"/>
    </xf>
    <xf numFmtId="0" fontId="9" fillId="2" borderId="1" xfId="0" applyFont="1" applyFill="1" applyBorder="1" applyAlignment="1">
      <alignment vertical="center"/>
    </xf>
    <xf numFmtId="0" fontId="5" fillId="0" borderId="1" xfId="0" applyFont="1" applyBorder="1" applyAlignment="1">
      <alignment vertical="center" wrapText="1"/>
    </xf>
    <xf numFmtId="0" fontId="11" fillId="0" borderId="1" xfId="3" applyFont="1" applyBorder="1" applyAlignment="1">
      <alignment horizontal="center" vertical="center" wrapText="1"/>
    </xf>
    <xf numFmtId="0" fontId="12" fillId="0" borderId="1" xfId="0" applyFont="1" applyBorder="1" applyAlignment="1">
      <alignment horizontal="center" vertical="center" wrapText="1"/>
    </xf>
    <xf numFmtId="2" fontId="0" fillId="0" borderId="1" xfId="0" applyNumberFormat="1" applyBorder="1" applyAlignment="1">
      <alignment horizontal="center" vertical="center"/>
    </xf>
    <xf numFmtId="0" fontId="5" fillId="0" borderId="1" xfId="0" applyFont="1" applyBorder="1" applyAlignment="1">
      <alignment horizontal="center" vertical="center"/>
    </xf>
    <xf numFmtId="165" fontId="5" fillId="0" borderId="5" xfId="0" applyNumberFormat="1" applyFont="1" applyBorder="1"/>
    <xf numFmtId="0" fontId="18" fillId="4" borderId="0" xfId="0" applyFont="1" applyFill="1"/>
    <xf numFmtId="0" fontId="19" fillId="0" borderId="1" xfId="3" applyFont="1" applyBorder="1" applyAlignment="1">
      <alignment horizontal="center" vertical="center" wrapText="1"/>
    </xf>
    <xf numFmtId="0" fontId="20" fillId="0" borderId="1" xfId="3" applyFont="1" applyBorder="1" applyAlignment="1">
      <alignment horizontal="center" vertical="center" wrapText="1"/>
    </xf>
    <xf numFmtId="0" fontId="0" fillId="0" borderId="1" xfId="0" applyBorder="1"/>
    <xf numFmtId="0" fontId="0" fillId="0" borderId="1" xfId="0" applyBorder="1" applyAlignment="1">
      <alignment horizontal="left" wrapText="1" indent="1"/>
    </xf>
    <xf numFmtId="0" fontId="0" fillId="0" borderId="1" xfId="0" applyBorder="1" applyAlignment="1">
      <alignment horizontal="left"/>
    </xf>
    <xf numFmtId="0" fontId="20" fillId="2" borderId="1" xfId="3" applyFont="1" applyFill="1" applyBorder="1" applyAlignment="1">
      <alignment vertical="center"/>
    </xf>
    <xf numFmtId="0" fontId="21" fillId="2" borderId="1" xfId="0" applyFont="1" applyFill="1" applyBorder="1" applyAlignment="1">
      <alignment vertical="center"/>
    </xf>
    <xf numFmtId="164" fontId="0" fillId="4" borderId="1" xfId="0" applyNumberFormat="1" applyFill="1" applyBorder="1" applyAlignment="1">
      <alignment horizontal="left"/>
    </xf>
    <xf numFmtId="0" fontId="0" fillId="4" borderId="1" xfId="0" applyFill="1" applyBorder="1"/>
    <xf numFmtId="9" fontId="0" fillId="4" borderId="1" xfId="0" applyNumberFormat="1" applyFill="1" applyBorder="1" applyAlignment="1">
      <alignment horizontal="center"/>
    </xf>
    <xf numFmtId="0" fontId="4" fillId="0" borderId="1" xfId="0" applyFont="1" applyBorder="1" applyAlignment="1">
      <alignment horizontal="left" wrapText="1"/>
    </xf>
    <xf numFmtId="0" fontId="4" fillId="0" borderId="1" xfId="0" applyFont="1" applyBorder="1" applyAlignment="1">
      <alignment wrapText="1"/>
    </xf>
    <xf numFmtId="0" fontId="5" fillId="0" borderId="0" xfId="0" applyFont="1" applyAlignment="1">
      <alignment horizontal="center" vertical="center"/>
    </xf>
    <xf numFmtId="0" fontId="5" fillId="5" borderId="2" xfId="0" applyFont="1" applyFill="1" applyBorder="1" applyAlignment="1">
      <alignment horizontal="right"/>
    </xf>
    <xf numFmtId="0" fontId="5" fillId="5" borderId="7" xfId="0" applyFont="1" applyFill="1" applyBorder="1" applyAlignment="1">
      <alignment horizontal="right"/>
    </xf>
    <xf numFmtId="0" fontId="4" fillId="4" borderId="1" xfId="0" applyFont="1" applyFill="1" applyBorder="1" applyAlignment="1">
      <alignment horizontal="left" vertical="top"/>
    </xf>
    <xf numFmtId="0" fontId="4" fillId="4" borderId="1" xfId="0" applyFont="1" applyFill="1" applyBorder="1" applyAlignment="1">
      <alignment wrapText="1"/>
    </xf>
    <xf numFmtId="0" fontId="4" fillId="4" borderId="1" xfId="0" applyFont="1" applyFill="1" applyBorder="1" applyAlignment="1">
      <alignment horizontal="left"/>
    </xf>
    <xf numFmtId="0" fontId="25" fillId="0" borderId="0" xfId="0" applyFont="1"/>
    <xf numFmtId="0" fontId="26" fillId="0" borderId="1" xfId="0" applyFont="1" applyBorder="1" applyAlignment="1">
      <alignment vertical="center" wrapText="1"/>
    </xf>
    <xf numFmtId="0" fontId="27" fillId="6" borderId="3" xfId="0" applyFont="1" applyFill="1" applyBorder="1" applyAlignment="1">
      <alignment horizontal="center" vertical="center" wrapText="1"/>
    </xf>
    <xf numFmtId="0" fontId="4" fillId="0" borderId="6" xfId="0" applyFont="1" applyBorder="1" applyAlignment="1">
      <alignment horizontal="left" wrapText="1"/>
    </xf>
    <xf numFmtId="0" fontId="1" fillId="0" borderId="0" xfId="0" applyFont="1"/>
    <xf numFmtId="0" fontId="0" fillId="0" borderId="0" xfId="0" applyAlignment="1">
      <alignment horizontal="left" wrapText="1" indent="1"/>
    </xf>
    <xf numFmtId="0" fontId="0" fillId="0" borderId="0" xfId="0" applyAlignment="1">
      <alignment horizontal="left" indent="1"/>
    </xf>
    <xf numFmtId="0" fontId="28" fillId="0" borderId="0" xfId="0" applyFont="1" applyAlignment="1">
      <alignment vertical="center"/>
    </xf>
    <xf numFmtId="0" fontId="0" fillId="0" borderId="0" xfId="0" applyAlignment="1">
      <alignment horizontal="center"/>
    </xf>
    <xf numFmtId="9" fontId="0" fillId="0" borderId="0" xfId="0" applyNumberFormat="1" applyAlignment="1">
      <alignment horizontal="center"/>
    </xf>
    <xf numFmtId="164" fontId="0" fillId="0" borderId="0" xfId="0" applyNumberFormat="1"/>
    <xf numFmtId="0" fontId="28" fillId="0" borderId="0" xfId="0" applyFont="1" applyAlignment="1">
      <alignment vertical="center" wrapText="1"/>
    </xf>
    <xf numFmtId="0" fontId="28" fillId="0" borderId="0" xfId="0" applyFont="1" applyAlignment="1">
      <alignment horizontal="left" vertical="center"/>
    </xf>
    <xf numFmtId="0" fontId="29" fillId="0" borderId="0" xfId="0" applyFont="1" applyAlignment="1">
      <alignment vertical="center"/>
    </xf>
    <xf numFmtId="0" fontId="27" fillId="6" borderId="1" xfId="0" applyFont="1" applyFill="1" applyBorder="1" applyAlignment="1">
      <alignment horizontal="center" vertical="center" wrapText="1"/>
    </xf>
    <xf numFmtId="0" fontId="0" fillId="0" borderId="6" xfId="0" applyBorder="1" applyAlignment="1">
      <alignment vertical="center" wrapText="1"/>
    </xf>
    <xf numFmtId="0" fontId="0" fillId="0" borderId="4" xfId="0" applyBorder="1" applyAlignment="1">
      <alignment vertical="center" wrapText="1"/>
    </xf>
    <xf numFmtId="0" fontId="0" fillId="4" borderId="0" xfId="0" applyFill="1"/>
    <xf numFmtId="0" fontId="27" fillId="0" borderId="3" xfId="0" applyFont="1" applyBorder="1" applyAlignment="1">
      <alignment horizontal="center" vertical="center" wrapText="1"/>
    </xf>
    <xf numFmtId="0" fontId="0" fillId="0" borderId="1" xfId="0" applyBorder="1" applyAlignment="1">
      <alignment horizontal="left" vertical="center"/>
    </xf>
    <xf numFmtId="0" fontId="4" fillId="4" borderId="1" xfId="0" applyFont="1" applyFill="1" applyBorder="1" applyAlignment="1">
      <alignment horizontal="left" vertical="center"/>
    </xf>
    <xf numFmtId="0" fontId="4" fillId="0" borderId="1" xfId="0" applyFont="1" applyBorder="1" applyAlignment="1">
      <alignment horizontal="left" vertical="center" wrapText="1"/>
    </xf>
    <xf numFmtId="164" fontId="0" fillId="4" borderId="1" xfId="0" applyNumberFormat="1" applyFill="1" applyBorder="1" applyAlignment="1">
      <alignment horizontal="left" vertical="center"/>
    </xf>
    <xf numFmtId="9" fontId="0" fillId="4" borderId="1" xfId="0" applyNumberFormat="1" applyFill="1" applyBorder="1" applyAlignment="1">
      <alignment horizontal="center" vertical="center"/>
    </xf>
    <xf numFmtId="0" fontId="0" fillId="4" borderId="0" xfId="0" applyFill="1" applyAlignment="1">
      <alignment vertical="center"/>
    </xf>
    <xf numFmtId="0" fontId="0" fillId="0" borderId="0" xfId="0" applyAlignment="1">
      <alignment vertical="center"/>
    </xf>
    <xf numFmtId="0" fontId="0" fillId="0" borderId="0" xfId="0" applyAlignment="1">
      <alignment horizontal="center" vertical="center"/>
    </xf>
    <xf numFmtId="164" fontId="0" fillId="0" borderId="0" xfId="0" applyNumberFormat="1" applyAlignment="1">
      <alignment vertical="center"/>
    </xf>
    <xf numFmtId="9" fontId="0" fillId="0" borderId="0" xfId="0" applyNumberFormat="1" applyAlignment="1">
      <alignment horizontal="center" vertical="center"/>
    </xf>
    <xf numFmtId="9" fontId="14" fillId="5" borderId="1" xfId="0" applyNumberFormat="1" applyFont="1" applyFill="1" applyBorder="1" applyAlignment="1">
      <alignment horizontal="center" vertical="center"/>
    </xf>
    <xf numFmtId="165" fontId="16" fillId="5" borderId="1" xfId="0" applyNumberFormat="1" applyFont="1" applyFill="1" applyBorder="1" applyAlignment="1">
      <alignment horizontal="center"/>
    </xf>
    <xf numFmtId="0" fontId="27" fillId="6" borderId="3" xfId="0" applyFont="1" applyFill="1" applyBorder="1" applyAlignment="1">
      <alignment horizontal="center" vertical="center" wrapText="1"/>
    </xf>
    <xf numFmtId="0" fontId="27" fillId="6" borderId="4" xfId="0" applyFont="1" applyFill="1" applyBorder="1" applyAlignment="1">
      <alignment horizontal="center" vertical="center" wrapText="1"/>
    </xf>
    <xf numFmtId="165" fontId="17" fillId="5" borderId="1" xfId="0" applyNumberFormat="1" applyFont="1" applyFill="1" applyBorder="1" applyAlignment="1">
      <alignment horizontal="center"/>
    </xf>
    <xf numFmtId="0" fontId="0" fillId="0" borderId="1" xfId="0" applyBorder="1" applyAlignment="1">
      <alignment horizontal="center"/>
    </xf>
    <xf numFmtId="2" fontId="13" fillId="5" borderId="1" xfId="3" applyNumberFormat="1" applyFont="1" applyFill="1" applyBorder="1" applyAlignment="1">
      <alignment horizontal="center" vertical="center" wrapText="1"/>
    </xf>
    <xf numFmtId="0" fontId="24" fillId="0" borderId="3" xfId="0" applyFont="1" applyBorder="1" applyAlignment="1">
      <alignment horizontal="left" wrapText="1"/>
    </xf>
    <xf numFmtId="0" fontId="24" fillId="0" borderId="4" xfId="0" applyFont="1" applyBorder="1" applyAlignment="1">
      <alignment horizontal="left"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27" fillId="6" borderId="6" xfId="0" applyFont="1" applyFill="1" applyBorder="1" applyAlignment="1">
      <alignment horizontal="center" vertical="center" wrapText="1"/>
    </xf>
    <xf numFmtId="0" fontId="8" fillId="0" borderId="1" xfId="3" applyFont="1" applyBorder="1" applyAlignment="1">
      <alignment horizontal="center" vertical="center" wrapText="1"/>
    </xf>
    <xf numFmtId="0" fontId="9" fillId="2" borderId="1" xfId="0" applyFont="1" applyFill="1" applyBorder="1" applyAlignment="1">
      <alignment horizontal="center" vertical="center"/>
    </xf>
    <xf numFmtId="0" fontId="4" fillId="0" borderId="3" xfId="0" applyFont="1" applyBorder="1" applyAlignment="1">
      <alignment horizontal="left" vertical="top" wrapText="1"/>
    </xf>
    <xf numFmtId="0" fontId="4" fillId="0" borderId="6" xfId="0" applyFont="1" applyBorder="1" applyAlignment="1">
      <alignment horizontal="left" vertical="top"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8" fillId="2" borderId="3" xfId="0" applyFont="1" applyFill="1" applyBorder="1" applyAlignment="1">
      <alignment horizontal="center" vertical="top"/>
    </xf>
    <xf numFmtId="0" fontId="8" fillId="2" borderId="4" xfId="0" applyFont="1" applyFill="1" applyBorder="1" applyAlignment="1">
      <alignment horizontal="center" vertical="top"/>
    </xf>
    <xf numFmtId="0" fontId="10" fillId="3" borderId="1" xfId="3" applyFont="1" applyFill="1" applyBorder="1" applyAlignment="1">
      <alignment horizontal="center" vertic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0" fillId="0" borderId="6" xfId="0" applyBorder="1" applyAlignment="1">
      <alignment horizontal="center" vertical="center" wrapText="1"/>
    </xf>
    <xf numFmtId="0" fontId="27" fillId="0" borderId="3" xfId="0" applyFont="1" applyFill="1" applyBorder="1" applyAlignment="1">
      <alignment horizontal="center" vertical="center" wrapText="1"/>
    </xf>
  </cellXfs>
  <cellStyles count="4">
    <cellStyle name="Hypertextový odkaz 2" xfId="2" xr:uid="{00000000-0005-0000-0000-000000000000}"/>
    <cellStyle name="Normální" xfId="0" builtinId="0"/>
    <cellStyle name="normální 2" xfId="1" xr:uid="{00000000-0005-0000-0000-00000200000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Z58"/>
  <sheetViews>
    <sheetView showGridLines="0" tabSelected="1" zoomScale="70" zoomScaleNormal="70" zoomScaleSheetLayoutView="80" workbookViewId="0">
      <selection activeCell="I10" sqref="I10"/>
    </sheetView>
  </sheetViews>
  <sheetFormatPr defaultRowHeight="14.4" x14ac:dyDescent="0.3"/>
  <cols>
    <col min="1" max="1" width="4.33203125" customWidth="1"/>
    <col min="2" max="2" width="62.33203125" customWidth="1"/>
    <col min="3" max="3" width="78.6640625" customWidth="1"/>
    <col min="4" max="4" width="11.44140625" style="23" customWidth="1"/>
    <col min="5" max="5" width="15.109375" bestFit="1" customWidth="1"/>
    <col min="6" max="6" width="12.44140625" customWidth="1"/>
    <col min="7" max="7" width="5.33203125" bestFit="1" customWidth="1"/>
    <col min="8" max="8" width="12.44140625" customWidth="1"/>
    <col min="9" max="9" width="39.109375" customWidth="1"/>
    <col min="10" max="10" width="11.44140625" customWidth="1"/>
    <col min="11" max="11" width="10.88671875" bestFit="1" customWidth="1"/>
    <col min="13" max="13" width="11.44140625" bestFit="1" customWidth="1"/>
    <col min="17" max="17" width="33.44140625" customWidth="1"/>
  </cols>
  <sheetData>
    <row r="1" spans="1:26" ht="15" customHeight="1" x14ac:dyDescent="0.3">
      <c r="A1" s="13"/>
      <c r="B1" s="13"/>
      <c r="C1" s="13"/>
      <c r="D1" s="8"/>
      <c r="E1" s="13"/>
      <c r="F1" s="16" t="s">
        <v>12</v>
      </c>
      <c r="G1" s="78" t="s">
        <v>13</v>
      </c>
      <c r="H1" s="17" t="s">
        <v>14</v>
      </c>
      <c r="I1" s="80" t="s">
        <v>15</v>
      </c>
      <c r="J1" s="71" t="s">
        <v>51</v>
      </c>
      <c r="K1" s="2" t="s">
        <v>12</v>
      </c>
      <c r="L1" s="72" t="s">
        <v>13</v>
      </c>
      <c r="M1" s="3" t="s">
        <v>14</v>
      </c>
    </row>
    <row r="2" spans="1:26" ht="24" x14ac:dyDescent="0.3">
      <c r="A2" s="14"/>
      <c r="B2" s="4" t="s">
        <v>16</v>
      </c>
      <c r="C2" s="4" t="s">
        <v>17</v>
      </c>
      <c r="D2" s="12" t="s">
        <v>20</v>
      </c>
      <c r="E2" s="11" t="s">
        <v>45</v>
      </c>
      <c r="F2" s="5" t="s">
        <v>18</v>
      </c>
      <c r="G2" s="79"/>
      <c r="H2" s="5" t="s">
        <v>18</v>
      </c>
      <c r="I2" s="80"/>
      <c r="J2" s="71"/>
      <c r="K2" s="6" t="s">
        <v>19</v>
      </c>
      <c r="L2" s="72"/>
      <c r="M2" s="6" t="s">
        <v>19</v>
      </c>
      <c r="O2" s="33"/>
      <c r="P2" s="34"/>
      <c r="Q2" s="35"/>
      <c r="R2" s="34"/>
      <c r="S2" s="34"/>
      <c r="T2" s="34"/>
      <c r="U2" s="34"/>
      <c r="V2" s="34"/>
      <c r="W2" s="34"/>
      <c r="X2" s="34"/>
    </row>
    <row r="3" spans="1:26" ht="21" customHeight="1" x14ac:dyDescent="0.3">
      <c r="A3" s="15">
        <v>1</v>
      </c>
      <c r="B3" s="26" t="s">
        <v>72</v>
      </c>
      <c r="C3" s="81" t="s">
        <v>49</v>
      </c>
      <c r="D3" s="8">
        <v>800</v>
      </c>
      <c r="E3" s="18"/>
      <c r="F3" s="7">
        <f t="shared" ref="F3:F14" si="0">SUM(D3*E3)</f>
        <v>0</v>
      </c>
      <c r="G3" s="20">
        <v>0.12</v>
      </c>
      <c r="H3" s="7">
        <f>SUM(F3*G3)+F3</f>
        <v>0</v>
      </c>
      <c r="I3" s="31" t="s">
        <v>50</v>
      </c>
      <c r="J3" s="19"/>
      <c r="K3" s="19"/>
      <c r="L3" s="19"/>
      <c r="M3" s="19"/>
      <c r="P3" s="36"/>
      <c r="Q3" s="36"/>
      <c r="S3" s="37"/>
      <c r="T3" s="37"/>
      <c r="U3" s="37"/>
      <c r="V3" s="39"/>
      <c r="W3" s="38"/>
      <c r="X3" s="39"/>
      <c r="Y3" s="39"/>
      <c r="Z3" s="39"/>
    </row>
    <row r="4" spans="1:26" ht="21" customHeight="1" x14ac:dyDescent="0.3">
      <c r="A4" s="15">
        <f>A3+1</f>
        <v>2</v>
      </c>
      <c r="B4" s="26" t="s">
        <v>73</v>
      </c>
      <c r="C4" s="82"/>
      <c r="D4" s="8">
        <v>30</v>
      </c>
      <c r="E4" s="18"/>
      <c r="F4" s="7">
        <f t="shared" si="0"/>
        <v>0</v>
      </c>
      <c r="G4" s="20">
        <v>0.12</v>
      </c>
      <c r="H4" s="7">
        <f>SUM(F4*G4)+F4</f>
        <v>0</v>
      </c>
      <c r="I4" s="84"/>
      <c r="J4" s="19"/>
      <c r="K4" s="19"/>
      <c r="L4" s="19"/>
      <c r="M4" s="19"/>
      <c r="P4" s="36"/>
      <c r="Q4" s="36"/>
      <c r="S4" s="37"/>
      <c r="T4" s="37"/>
      <c r="U4" s="37"/>
      <c r="V4" s="39"/>
      <c r="W4" s="38"/>
      <c r="X4" s="39"/>
      <c r="Y4" s="39"/>
      <c r="Z4" s="39"/>
    </row>
    <row r="5" spans="1:26" ht="27.6" x14ac:dyDescent="0.3">
      <c r="A5" s="15">
        <f>A4+1</f>
        <v>3</v>
      </c>
      <c r="B5" s="27" t="s">
        <v>24</v>
      </c>
      <c r="C5" s="22" t="s">
        <v>40</v>
      </c>
      <c r="D5" s="8">
        <v>100</v>
      </c>
      <c r="E5" s="18"/>
      <c r="F5" s="7">
        <f t="shared" si="0"/>
        <v>0</v>
      </c>
      <c r="G5" s="20">
        <v>0.12</v>
      </c>
      <c r="H5" s="7">
        <f>SUM(F5*G5)+F5</f>
        <v>0</v>
      </c>
      <c r="I5" s="84"/>
      <c r="J5" s="19"/>
      <c r="K5" s="19"/>
      <c r="L5" s="19"/>
      <c r="M5" s="19"/>
      <c r="P5" s="36"/>
      <c r="Q5" s="40"/>
      <c r="S5" s="37"/>
      <c r="T5" s="37"/>
      <c r="U5" s="37"/>
      <c r="V5" s="39"/>
      <c r="W5" s="38"/>
      <c r="X5" s="39"/>
      <c r="Y5" s="39"/>
      <c r="Z5" s="39"/>
    </row>
    <row r="6" spans="1:26" x14ac:dyDescent="0.3">
      <c r="A6" s="15">
        <f>A5+1</f>
        <v>4</v>
      </c>
      <c r="B6" s="28" t="s">
        <v>25</v>
      </c>
      <c r="C6" s="73" t="s">
        <v>28</v>
      </c>
      <c r="D6" s="8">
        <v>50</v>
      </c>
      <c r="E6" s="18"/>
      <c r="F6" s="7">
        <f t="shared" si="0"/>
        <v>0</v>
      </c>
      <c r="G6" s="20">
        <v>0.12</v>
      </c>
      <c r="H6" s="7">
        <f t="shared" ref="H6:H46" si="1">SUM(F6*G6)+F6</f>
        <v>0</v>
      </c>
      <c r="I6" s="13"/>
      <c r="J6" s="19"/>
      <c r="K6" s="19"/>
      <c r="L6" s="19"/>
      <c r="M6" s="19"/>
      <c r="P6" s="41"/>
      <c r="Q6" s="36"/>
      <c r="S6" s="37"/>
      <c r="T6" s="37"/>
      <c r="U6" s="37"/>
      <c r="V6" s="39"/>
      <c r="W6" s="38"/>
      <c r="X6" s="39"/>
      <c r="Y6" s="39"/>
      <c r="Z6" s="39"/>
    </row>
    <row r="7" spans="1:26" x14ac:dyDescent="0.3">
      <c r="A7" s="15">
        <f t="shared" ref="A7:A31" si="2">A6+1</f>
        <v>5</v>
      </c>
      <c r="B7" s="28" t="s">
        <v>26</v>
      </c>
      <c r="C7" s="74"/>
      <c r="D7" s="8">
        <v>50</v>
      </c>
      <c r="E7" s="18"/>
      <c r="F7" s="7">
        <f t="shared" si="0"/>
        <v>0</v>
      </c>
      <c r="G7" s="20">
        <v>0.12</v>
      </c>
      <c r="H7" s="7">
        <f t="shared" si="1"/>
        <v>0</v>
      </c>
      <c r="I7" s="13"/>
      <c r="J7" s="19"/>
      <c r="K7" s="19"/>
      <c r="L7" s="19"/>
      <c r="M7" s="19"/>
      <c r="P7" s="42"/>
      <c r="Q7" s="36"/>
      <c r="S7" s="37"/>
      <c r="T7" s="37"/>
      <c r="U7" s="37"/>
      <c r="V7" s="39"/>
      <c r="W7" s="38"/>
      <c r="X7" s="39"/>
      <c r="Y7" s="39"/>
      <c r="Z7" s="39"/>
    </row>
    <row r="8" spans="1:26" x14ac:dyDescent="0.3">
      <c r="A8" s="15">
        <f t="shared" si="2"/>
        <v>6</v>
      </c>
      <c r="B8" s="28" t="s">
        <v>27</v>
      </c>
      <c r="C8" s="74"/>
      <c r="D8" s="8">
        <v>50</v>
      </c>
      <c r="E8" s="18"/>
      <c r="F8" s="7">
        <f t="shared" si="0"/>
        <v>0</v>
      </c>
      <c r="G8" s="20">
        <v>0.12</v>
      </c>
      <c r="H8" s="7">
        <f t="shared" si="1"/>
        <v>0</v>
      </c>
      <c r="I8" s="13"/>
      <c r="J8" s="19"/>
      <c r="K8" s="19"/>
      <c r="L8" s="19"/>
      <c r="M8" s="19"/>
      <c r="P8" s="42"/>
      <c r="Q8" s="36"/>
      <c r="S8" s="37"/>
      <c r="T8" s="37"/>
      <c r="U8" s="37"/>
      <c r="V8" s="39"/>
      <c r="W8" s="38"/>
      <c r="X8" s="39"/>
      <c r="Y8" s="39"/>
      <c r="Z8" s="39"/>
    </row>
    <row r="9" spans="1:26" x14ac:dyDescent="0.3">
      <c r="A9" s="15">
        <f t="shared" si="2"/>
        <v>7</v>
      </c>
      <c r="B9" s="28" t="s">
        <v>29</v>
      </c>
      <c r="C9" s="75" t="s">
        <v>35</v>
      </c>
      <c r="D9" s="8">
        <v>50</v>
      </c>
      <c r="E9" s="18"/>
      <c r="F9" s="7">
        <f t="shared" si="0"/>
        <v>0</v>
      </c>
      <c r="G9" s="20">
        <v>0.12</v>
      </c>
      <c r="H9" s="7">
        <f t="shared" si="1"/>
        <v>0</v>
      </c>
      <c r="I9" s="13"/>
      <c r="J9" s="19"/>
      <c r="K9" s="19"/>
      <c r="L9" s="19"/>
      <c r="M9" s="19"/>
      <c r="P9" s="42"/>
      <c r="Q9" s="36"/>
      <c r="S9" s="37"/>
      <c r="T9" s="37"/>
      <c r="U9" s="37"/>
      <c r="V9" s="39"/>
      <c r="W9" s="38"/>
      <c r="X9" s="39"/>
      <c r="Y9" s="39"/>
      <c r="Z9" s="39"/>
    </row>
    <row r="10" spans="1:26" x14ac:dyDescent="0.3">
      <c r="A10" s="15">
        <f t="shared" si="2"/>
        <v>8</v>
      </c>
      <c r="B10" s="28" t="s">
        <v>30</v>
      </c>
      <c r="C10" s="76"/>
      <c r="D10" s="8">
        <v>50</v>
      </c>
      <c r="E10" s="18"/>
      <c r="F10" s="7">
        <f t="shared" si="0"/>
        <v>0</v>
      </c>
      <c r="G10" s="20">
        <v>0.12</v>
      </c>
      <c r="H10" s="7">
        <f t="shared" si="1"/>
        <v>0</v>
      </c>
      <c r="I10" s="13"/>
      <c r="J10" s="19"/>
      <c r="K10" s="19"/>
      <c r="L10" s="19"/>
      <c r="M10" s="19"/>
      <c r="P10" s="41"/>
      <c r="Q10" s="36"/>
      <c r="S10" s="37"/>
      <c r="T10" s="37"/>
      <c r="U10" s="37"/>
      <c r="V10" s="39"/>
      <c r="W10" s="38"/>
      <c r="X10" s="39"/>
      <c r="Y10" s="39"/>
      <c r="Z10" s="39"/>
    </row>
    <row r="11" spans="1:26" x14ac:dyDescent="0.3">
      <c r="A11" s="15">
        <f t="shared" si="2"/>
        <v>9</v>
      </c>
      <c r="B11" s="28" t="s">
        <v>31</v>
      </c>
      <c r="C11" s="76"/>
      <c r="D11" s="8">
        <v>50</v>
      </c>
      <c r="E11" s="18"/>
      <c r="F11" s="7">
        <f t="shared" si="0"/>
        <v>0</v>
      </c>
      <c r="G11" s="20">
        <v>0.12</v>
      </c>
      <c r="H11" s="7">
        <f t="shared" si="1"/>
        <v>0</v>
      </c>
      <c r="I11" s="13"/>
      <c r="J11" s="19"/>
      <c r="K11" s="19"/>
      <c r="L11" s="19"/>
      <c r="M11" s="19"/>
      <c r="P11" s="41"/>
      <c r="Q11" s="36"/>
      <c r="S11" s="37"/>
      <c r="T11" s="37"/>
      <c r="U11" s="37"/>
      <c r="V11" s="39"/>
      <c r="W11" s="38"/>
      <c r="X11" s="39"/>
      <c r="Y11" s="39"/>
      <c r="Z11" s="39"/>
    </row>
    <row r="12" spans="1:26" x14ac:dyDescent="0.3">
      <c r="A12" s="15">
        <f t="shared" si="2"/>
        <v>10</v>
      </c>
      <c r="B12" s="28" t="s">
        <v>32</v>
      </c>
      <c r="C12" s="76"/>
      <c r="D12" s="8">
        <v>50</v>
      </c>
      <c r="E12" s="18"/>
      <c r="F12" s="7">
        <f t="shared" si="0"/>
        <v>0</v>
      </c>
      <c r="G12" s="20">
        <v>0.12</v>
      </c>
      <c r="H12" s="7">
        <f t="shared" si="1"/>
        <v>0</v>
      </c>
      <c r="I12" s="13"/>
      <c r="J12" s="19"/>
      <c r="K12" s="19"/>
      <c r="L12" s="19"/>
      <c r="M12" s="19"/>
      <c r="P12" s="41"/>
      <c r="Q12" s="36"/>
      <c r="S12" s="37"/>
      <c r="T12" s="37"/>
      <c r="U12" s="37"/>
      <c r="V12" s="39"/>
      <c r="W12" s="38"/>
      <c r="X12" s="39"/>
      <c r="Y12" s="39"/>
      <c r="Z12" s="39"/>
    </row>
    <row r="13" spans="1:26" x14ac:dyDescent="0.3">
      <c r="A13" s="15">
        <f t="shared" si="2"/>
        <v>11</v>
      </c>
      <c r="B13" s="28" t="s">
        <v>33</v>
      </c>
      <c r="C13" s="76"/>
      <c r="D13" s="8">
        <v>50</v>
      </c>
      <c r="E13" s="18"/>
      <c r="F13" s="7">
        <f t="shared" si="0"/>
        <v>0</v>
      </c>
      <c r="G13" s="20">
        <v>0.12</v>
      </c>
      <c r="H13" s="7">
        <f t="shared" si="1"/>
        <v>0</v>
      </c>
      <c r="I13" s="13"/>
      <c r="J13" s="19"/>
      <c r="K13" s="19"/>
      <c r="L13" s="19"/>
      <c r="M13" s="19"/>
      <c r="P13" s="41"/>
      <c r="Q13" s="36"/>
      <c r="S13" s="37"/>
      <c r="T13" s="37"/>
      <c r="U13" s="37"/>
      <c r="V13" s="39"/>
      <c r="W13" s="38"/>
      <c r="X13" s="39"/>
      <c r="Y13" s="39"/>
      <c r="Z13" s="39"/>
    </row>
    <row r="14" spans="1:26" x14ac:dyDescent="0.3">
      <c r="A14" s="15">
        <f t="shared" si="2"/>
        <v>12</v>
      </c>
      <c r="B14" s="28" t="s">
        <v>34</v>
      </c>
      <c r="C14" s="77"/>
      <c r="D14" s="8">
        <v>50</v>
      </c>
      <c r="E14" s="18"/>
      <c r="F14" s="7">
        <f t="shared" si="0"/>
        <v>0</v>
      </c>
      <c r="G14" s="20">
        <v>0.12</v>
      </c>
      <c r="H14" s="7">
        <f t="shared" si="1"/>
        <v>0</v>
      </c>
      <c r="I14" s="13"/>
      <c r="J14" s="19"/>
      <c r="K14" s="19"/>
      <c r="L14" s="19"/>
      <c r="M14" s="19"/>
      <c r="P14" s="41"/>
      <c r="Q14" s="36"/>
      <c r="S14" s="37"/>
      <c r="T14" s="37"/>
      <c r="U14" s="37"/>
      <c r="V14" s="39"/>
      <c r="W14" s="38"/>
      <c r="X14" s="39"/>
      <c r="Y14" s="39"/>
      <c r="Z14" s="39"/>
    </row>
    <row r="15" spans="1:26" ht="41.4" x14ac:dyDescent="0.3">
      <c r="A15" s="15">
        <f t="shared" ref="A15:A20" si="3">A14+1</f>
        <v>13</v>
      </c>
      <c r="B15" s="26" t="s">
        <v>0</v>
      </c>
      <c r="C15" s="21" t="s">
        <v>36</v>
      </c>
      <c r="D15" s="8">
        <v>30</v>
      </c>
      <c r="E15" s="18"/>
      <c r="F15" s="7">
        <f t="shared" ref="F15:F36" si="4">SUM(D15*E15)</f>
        <v>0</v>
      </c>
      <c r="G15" s="20">
        <v>0.12</v>
      </c>
      <c r="H15" s="7">
        <f t="shared" si="1"/>
        <v>0</v>
      </c>
      <c r="I15" s="43" t="s">
        <v>50</v>
      </c>
      <c r="J15" s="19"/>
      <c r="K15" s="19"/>
      <c r="L15" s="19"/>
      <c r="M15" s="19"/>
      <c r="P15" s="36"/>
      <c r="Q15" s="36"/>
      <c r="S15" s="37"/>
      <c r="T15" s="37"/>
      <c r="U15" s="37"/>
      <c r="V15" s="39"/>
      <c r="W15" s="38"/>
      <c r="X15" s="39"/>
      <c r="Y15" s="39"/>
      <c r="Z15" s="39"/>
    </row>
    <row r="16" spans="1:26" ht="15" customHeight="1" x14ac:dyDescent="0.3">
      <c r="A16" s="15">
        <f t="shared" si="3"/>
        <v>14</v>
      </c>
      <c r="B16" s="28" t="s">
        <v>1</v>
      </c>
      <c r="D16" s="8">
        <v>40</v>
      </c>
      <c r="E16" s="18"/>
      <c r="F16" s="7">
        <f t="shared" si="4"/>
        <v>0</v>
      </c>
      <c r="G16" s="20">
        <v>0.12</v>
      </c>
      <c r="H16" s="7">
        <f t="shared" si="1"/>
        <v>0</v>
      </c>
      <c r="I16" s="30"/>
      <c r="J16" s="19"/>
      <c r="K16" s="19"/>
      <c r="L16" s="19"/>
      <c r="M16" s="19"/>
      <c r="P16" s="36"/>
      <c r="Q16" s="36"/>
      <c r="S16" s="37"/>
      <c r="T16" s="37"/>
      <c r="U16" s="37"/>
      <c r="V16" s="39"/>
      <c r="W16" s="38"/>
      <c r="X16" s="39"/>
      <c r="Y16" s="39"/>
      <c r="Z16" s="39"/>
    </row>
    <row r="17" spans="1:26" ht="15" customHeight="1" x14ac:dyDescent="0.3">
      <c r="A17" s="15">
        <f t="shared" si="3"/>
        <v>15</v>
      </c>
      <c r="B17" s="28" t="s">
        <v>52</v>
      </c>
      <c r="D17" s="8">
        <v>40</v>
      </c>
      <c r="E17" s="18"/>
      <c r="F17" s="7"/>
      <c r="G17" s="20">
        <v>0.12</v>
      </c>
      <c r="H17" s="7"/>
      <c r="I17" s="30"/>
      <c r="J17" s="19"/>
      <c r="K17" s="19"/>
      <c r="L17" s="19"/>
      <c r="M17" s="19"/>
      <c r="P17" s="36"/>
      <c r="Q17" s="36"/>
      <c r="S17" s="37"/>
      <c r="T17" s="37"/>
      <c r="U17" s="37"/>
      <c r="V17" s="39"/>
      <c r="W17" s="38"/>
      <c r="X17" s="39"/>
      <c r="Y17" s="39"/>
      <c r="Z17" s="39"/>
    </row>
    <row r="18" spans="1:26" x14ac:dyDescent="0.3">
      <c r="A18" s="15">
        <f t="shared" si="3"/>
        <v>16</v>
      </c>
      <c r="B18" s="28" t="s">
        <v>2</v>
      </c>
      <c r="C18" s="83" t="s">
        <v>37</v>
      </c>
      <c r="D18" s="8">
        <v>50</v>
      </c>
      <c r="E18" s="18"/>
      <c r="F18" s="7">
        <f t="shared" si="4"/>
        <v>0</v>
      </c>
      <c r="G18" s="20">
        <v>0.12</v>
      </c>
      <c r="H18" s="7">
        <f t="shared" si="1"/>
        <v>0</v>
      </c>
      <c r="I18" s="30"/>
      <c r="J18" s="19"/>
      <c r="K18" s="19"/>
      <c r="L18" s="19"/>
      <c r="M18" s="19"/>
      <c r="P18" s="36"/>
      <c r="Q18" s="36"/>
      <c r="S18" s="37"/>
      <c r="T18" s="37"/>
      <c r="U18" s="37"/>
      <c r="V18" s="39"/>
      <c r="W18" s="38"/>
      <c r="X18" s="39"/>
      <c r="Y18" s="39"/>
      <c r="Z18" s="39"/>
    </row>
    <row r="19" spans="1:26" x14ac:dyDescent="0.3">
      <c r="A19" s="15">
        <f t="shared" si="3"/>
        <v>17</v>
      </c>
      <c r="B19" s="28" t="s">
        <v>53</v>
      </c>
      <c r="C19" s="83"/>
      <c r="D19" s="8">
        <v>50</v>
      </c>
      <c r="E19" s="18"/>
      <c r="F19" s="7">
        <f t="shared" si="4"/>
        <v>0</v>
      </c>
      <c r="G19" s="20">
        <v>0.12</v>
      </c>
      <c r="H19" s="7">
        <f t="shared" si="1"/>
        <v>0</v>
      </c>
      <c r="I19" s="30"/>
      <c r="J19" s="19"/>
      <c r="K19" s="19"/>
      <c r="L19" s="19"/>
      <c r="M19" s="19"/>
      <c r="P19" s="36"/>
      <c r="Q19" s="36"/>
      <c r="S19" s="37"/>
      <c r="T19" s="37"/>
      <c r="U19" s="37"/>
      <c r="V19" s="39"/>
      <c r="W19" s="38"/>
      <c r="X19" s="39"/>
      <c r="Y19" s="39"/>
      <c r="Z19" s="39"/>
    </row>
    <row r="20" spans="1:26" x14ac:dyDescent="0.3">
      <c r="A20" s="15">
        <f t="shared" si="3"/>
        <v>18</v>
      </c>
      <c r="B20" s="28" t="s">
        <v>3</v>
      </c>
      <c r="C20" s="83"/>
      <c r="D20" s="8">
        <v>70</v>
      </c>
      <c r="E20" s="18"/>
      <c r="F20" s="7">
        <f t="shared" si="4"/>
        <v>0</v>
      </c>
      <c r="G20" s="20">
        <v>0.12</v>
      </c>
      <c r="H20" s="7">
        <f t="shared" si="1"/>
        <v>0</v>
      </c>
      <c r="I20" s="30"/>
      <c r="J20" s="19"/>
      <c r="K20" s="19"/>
      <c r="L20" s="19"/>
      <c r="M20" s="19"/>
      <c r="P20" s="36"/>
      <c r="Q20" s="36"/>
      <c r="S20" s="37"/>
      <c r="T20" s="37"/>
      <c r="U20" s="37"/>
      <c r="V20" s="39"/>
      <c r="W20" s="38"/>
      <c r="X20" s="39"/>
      <c r="Y20" s="39"/>
      <c r="Z20" s="39"/>
    </row>
    <row r="21" spans="1:26" ht="15" customHeight="1" x14ac:dyDescent="0.3">
      <c r="A21" s="15">
        <f t="shared" si="2"/>
        <v>19</v>
      </c>
      <c r="B21" s="28" t="s">
        <v>4</v>
      </c>
      <c r="C21" s="83"/>
      <c r="D21" s="8">
        <v>70</v>
      </c>
      <c r="E21" s="18"/>
      <c r="F21" s="7">
        <f t="shared" si="4"/>
        <v>0</v>
      </c>
      <c r="G21" s="20">
        <v>0.12</v>
      </c>
      <c r="H21" s="7">
        <f t="shared" si="1"/>
        <v>0</v>
      </c>
      <c r="I21" s="30"/>
      <c r="J21" s="19"/>
      <c r="K21" s="19"/>
      <c r="L21" s="19"/>
      <c r="M21" s="19"/>
      <c r="P21" s="36"/>
      <c r="Q21" s="36"/>
      <c r="S21" s="37"/>
      <c r="T21" s="37"/>
      <c r="U21" s="37"/>
      <c r="V21" s="39"/>
      <c r="W21" s="38"/>
      <c r="X21" s="39"/>
      <c r="Y21" s="39"/>
      <c r="Z21" s="39"/>
    </row>
    <row r="22" spans="1:26" x14ac:dyDescent="0.3">
      <c r="A22" s="15">
        <f t="shared" si="2"/>
        <v>20</v>
      </c>
      <c r="B22" s="28" t="s">
        <v>5</v>
      </c>
      <c r="D22" s="8">
        <v>70</v>
      </c>
      <c r="E22" s="18"/>
      <c r="F22" s="7">
        <f t="shared" si="4"/>
        <v>0</v>
      </c>
      <c r="G22" s="20">
        <v>0.12</v>
      </c>
      <c r="H22" s="7">
        <f t="shared" si="1"/>
        <v>0</v>
      </c>
      <c r="I22" s="13"/>
      <c r="J22" s="19"/>
      <c r="K22" s="19"/>
      <c r="L22" s="19"/>
      <c r="M22" s="19"/>
      <c r="P22" s="36"/>
      <c r="Q22" s="36"/>
      <c r="S22" s="37"/>
      <c r="T22" s="37"/>
      <c r="U22" s="37"/>
      <c r="V22" s="39"/>
      <c r="W22" s="38"/>
      <c r="X22" s="39"/>
      <c r="Y22" s="39"/>
      <c r="Z22" s="39"/>
    </row>
    <row r="23" spans="1:26" x14ac:dyDescent="0.3">
      <c r="A23" s="15">
        <f t="shared" si="2"/>
        <v>21</v>
      </c>
      <c r="B23" s="28" t="s">
        <v>6</v>
      </c>
      <c r="C23" s="44"/>
      <c r="D23" s="8">
        <v>70</v>
      </c>
      <c r="E23" s="18"/>
      <c r="F23" s="7">
        <f t="shared" si="4"/>
        <v>0</v>
      </c>
      <c r="G23" s="20">
        <v>0.12</v>
      </c>
      <c r="H23" s="7">
        <f t="shared" si="1"/>
        <v>0</v>
      </c>
      <c r="I23" s="13"/>
      <c r="J23" s="19"/>
      <c r="K23" s="19"/>
      <c r="L23" s="19"/>
      <c r="M23" s="19"/>
      <c r="P23" s="36"/>
      <c r="Q23" s="36"/>
      <c r="S23" s="37"/>
      <c r="T23" s="37"/>
      <c r="U23" s="37"/>
      <c r="V23" s="39"/>
      <c r="W23" s="38"/>
      <c r="X23" s="39"/>
      <c r="Y23" s="39"/>
      <c r="Z23" s="39"/>
    </row>
    <row r="24" spans="1:26" x14ac:dyDescent="0.3">
      <c r="A24" s="15">
        <f t="shared" si="2"/>
        <v>22</v>
      </c>
      <c r="B24" s="28" t="s">
        <v>7</v>
      </c>
      <c r="C24" s="44"/>
      <c r="D24" s="8">
        <v>100</v>
      </c>
      <c r="E24" s="18"/>
      <c r="F24" s="7">
        <f t="shared" si="4"/>
        <v>0</v>
      </c>
      <c r="G24" s="20">
        <v>0.12</v>
      </c>
      <c r="H24" s="7">
        <f t="shared" si="1"/>
        <v>0</v>
      </c>
      <c r="I24" s="13"/>
      <c r="J24" s="19"/>
      <c r="K24" s="19"/>
      <c r="L24" s="19"/>
      <c r="M24" s="19"/>
      <c r="P24" s="36"/>
      <c r="Q24" s="36"/>
      <c r="S24" s="37"/>
      <c r="T24" s="37"/>
      <c r="U24" s="37"/>
      <c r="V24" s="39"/>
      <c r="W24" s="38"/>
      <c r="X24" s="39"/>
      <c r="Y24" s="39"/>
      <c r="Z24" s="39"/>
    </row>
    <row r="25" spans="1:26" x14ac:dyDescent="0.3">
      <c r="A25" s="15">
        <f t="shared" si="2"/>
        <v>23</v>
      </c>
      <c r="B25" s="28" t="s">
        <v>8</v>
      </c>
      <c r="C25" s="44"/>
      <c r="D25" s="8">
        <v>100</v>
      </c>
      <c r="E25" s="18"/>
      <c r="F25" s="7">
        <f t="shared" si="4"/>
        <v>0</v>
      </c>
      <c r="G25" s="20">
        <v>0.12</v>
      </c>
      <c r="H25" s="7">
        <f t="shared" si="1"/>
        <v>0</v>
      </c>
      <c r="I25" s="60" t="s">
        <v>41</v>
      </c>
      <c r="J25" s="19"/>
      <c r="K25" s="19"/>
      <c r="L25" s="19"/>
      <c r="M25" s="19"/>
      <c r="P25" s="36"/>
      <c r="Q25" s="36"/>
      <c r="S25" s="37"/>
      <c r="T25" s="37"/>
      <c r="U25" s="37"/>
      <c r="V25" s="39"/>
      <c r="W25" s="38"/>
      <c r="X25" s="39"/>
      <c r="Y25" s="39"/>
      <c r="Z25" s="39"/>
    </row>
    <row r="26" spans="1:26" x14ac:dyDescent="0.3">
      <c r="A26" s="15">
        <f t="shared" si="2"/>
        <v>24</v>
      </c>
      <c r="B26" s="28" t="s">
        <v>9</v>
      </c>
      <c r="C26" s="44"/>
      <c r="D26" s="8">
        <v>200</v>
      </c>
      <c r="E26" s="18"/>
      <c r="F26" s="7">
        <f t="shared" si="4"/>
        <v>0</v>
      </c>
      <c r="G26" s="20">
        <v>0.12</v>
      </c>
      <c r="H26" s="7">
        <f t="shared" si="1"/>
        <v>0</v>
      </c>
      <c r="I26" s="70"/>
      <c r="J26" s="19"/>
      <c r="K26" s="19"/>
      <c r="L26" s="19"/>
      <c r="M26" s="19"/>
      <c r="P26" s="36"/>
      <c r="Q26" s="36"/>
      <c r="S26" s="37"/>
      <c r="T26" s="37"/>
      <c r="U26" s="37"/>
      <c r="V26" s="39"/>
      <c r="W26" s="38"/>
      <c r="X26" s="39"/>
      <c r="Y26" s="39"/>
      <c r="Z26" s="39"/>
    </row>
    <row r="27" spans="1:26" x14ac:dyDescent="0.3">
      <c r="A27" s="15">
        <f t="shared" si="2"/>
        <v>25</v>
      </c>
      <c r="B27" s="28" t="s">
        <v>10</v>
      </c>
      <c r="C27" s="44"/>
      <c r="D27" s="8">
        <v>200</v>
      </c>
      <c r="E27" s="18"/>
      <c r="F27" s="7">
        <f t="shared" si="4"/>
        <v>0</v>
      </c>
      <c r="G27" s="20">
        <v>0.12</v>
      </c>
      <c r="H27" s="7">
        <f t="shared" si="1"/>
        <v>0</v>
      </c>
      <c r="I27" s="61"/>
      <c r="J27" s="19"/>
      <c r="K27" s="19"/>
      <c r="L27" s="19"/>
      <c r="M27" s="19"/>
      <c r="P27" s="36"/>
      <c r="Q27" s="36"/>
      <c r="S27" s="37"/>
      <c r="T27" s="37"/>
      <c r="U27" s="37"/>
      <c r="V27" s="39"/>
      <c r="W27" s="38"/>
      <c r="X27" s="39"/>
      <c r="Y27" s="39"/>
      <c r="Z27" s="39"/>
    </row>
    <row r="28" spans="1:26" x14ac:dyDescent="0.3">
      <c r="A28" s="15">
        <f t="shared" si="2"/>
        <v>26</v>
      </c>
      <c r="B28" s="28" t="s">
        <v>11</v>
      </c>
      <c r="C28" s="45"/>
      <c r="D28" s="8">
        <v>50</v>
      </c>
      <c r="E28" s="18"/>
      <c r="F28" s="7">
        <f t="shared" si="4"/>
        <v>0</v>
      </c>
      <c r="G28" s="20">
        <v>0.12</v>
      </c>
      <c r="H28" s="7">
        <f t="shared" si="1"/>
        <v>0</v>
      </c>
      <c r="I28" s="13"/>
      <c r="J28" s="19"/>
      <c r="K28" s="19"/>
      <c r="L28" s="19"/>
      <c r="M28" s="19"/>
      <c r="P28" s="36"/>
      <c r="Q28" s="36"/>
      <c r="S28" s="37"/>
      <c r="T28" s="37"/>
      <c r="U28" s="37"/>
      <c r="V28" s="39"/>
      <c r="W28" s="38"/>
      <c r="X28" s="39"/>
      <c r="Y28" s="39"/>
      <c r="Z28" s="39"/>
    </row>
    <row r="29" spans="1:26" ht="18" customHeight="1" x14ac:dyDescent="0.3">
      <c r="A29" s="15">
        <f>A28+1</f>
        <v>27</v>
      </c>
      <c r="B29" s="28" t="s">
        <v>47</v>
      </c>
      <c r="C29" s="65" t="s">
        <v>54</v>
      </c>
      <c r="D29" s="8">
        <v>100</v>
      </c>
      <c r="E29" s="18"/>
      <c r="F29" s="7">
        <f>SUM(D29*E29)</f>
        <v>0</v>
      </c>
      <c r="G29" s="20">
        <v>0.12</v>
      </c>
      <c r="H29" s="7">
        <f>SUM(F29*G29)+F29</f>
        <v>0</v>
      </c>
      <c r="I29" s="60" t="s">
        <v>41</v>
      </c>
      <c r="J29" s="19"/>
      <c r="K29" s="19"/>
      <c r="L29" s="19"/>
      <c r="M29" s="19"/>
      <c r="P29" s="36"/>
      <c r="Q29" s="36"/>
      <c r="S29" s="37"/>
      <c r="T29" s="37"/>
      <c r="U29" s="37"/>
      <c r="V29" s="39"/>
      <c r="W29" s="38"/>
      <c r="X29" s="39"/>
      <c r="Y29" s="39"/>
      <c r="Z29" s="39"/>
    </row>
    <row r="30" spans="1:26" ht="18" customHeight="1" x14ac:dyDescent="0.3">
      <c r="A30" s="15">
        <f t="shared" si="2"/>
        <v>28</v>
      </c>
      <c r="B30" s="28" t="s">
        <v>48</v>
      </c>
      <c r="C30" s="66"/>
      <c r="D30" s="8">
        <v>30</v>
      </c>
      <c r="E30" s="18"/>
      <c r="F30" s="7">
        <f>SUM(D30*E30)</f>
        <v>0</v>
      </c>
      <c r="G30" s="20">
        <v>0.12</v>
      </c>
      <c r="H30" s="7">
        <f>SUM(F30*G30)+F30</f>
        <v>0</v>
      </c>
      <c r="I30" s="61"/>
      <c r="J30" s="19"/>
      <c r="K30" s="19"/>
      <c r="L30" s="19"/>
      <c r="M30" s="19"/>
      <c r="P30" s="36"/>
      <c r="Q30" s="36"/>
      <c r="S30" s="37"/>
      <c r="T30" s="37"/>
      <c r="U30" s="37"/>
      <c r="V30" s="39"/>
      <c r="W30" s="38"/>
      <c r="X30" s="39"/>
      <c r="Y30" s="39"/>
      <c r="Z30" s="39"/>
    </row>
    <row r="31" spans="1:26" ht="27.6" x14ac:dyDescent="0.3">
      <c r="A31" s="15">
        <f t="shared" si="2"/>
        <v>29</v>
      </c>
      <c r="B31" s="28" t="s">
        <v>42</v>
      </c>
      <c r="C31" s="32" t="s">
        <v>43</v>
      </c>
      <c r="D31" s="8">
        <v>50</v>
      </c>
      <c r="E31" s="18"/>
      <c r="F31" s="7">
        <f>SUM(D31*E31)</f>
        <v>0</v>
      </c>
      <c r="G31" s="20">
        <v>0.12</v>
      </c>
      <c r="H31" s="7">
        <f>SUM(F31*G31)+F31</f>
        <v>0</v>
      </c>
      <c r="I31" s="13"/>
      <c r="J31" s="19"/>
      <c r="K31" s="19"/>
      <c r="L31" s="19"/>
      <c r="M31" s="19"/>
      <c r="P31" s="36"/>
      <c r="Q31" s="36"/>
      <c r="S31" s="37"/>
      <c r="T31" s="37"/>
      <c r="U31" s="37"/>
      <c r="V31" s="39"/>
      <c r="W31" s="38"/>
      <c r="X31" s="39"/>
      <c r="Y31" s="39"/>
      <c r="Z31" s="39"/>
    </row>
    <row r="32" spans="1:26" ht="27.6" x14ac:dyDescent="0.3">
      <c r="A32" s="15">
        <f>A31+1</f>
        <v>30</v>
      </c>
      <c r="B32" s="26" t="s">
        <v>38</v>
      </c>
      <c r="C32" s="21" t="s">
        <v>39</v>
      </c>
      <c r="D32" s="8">
        <v>150</v>
      </c>
      <c r="E32" s="18"/>
      <c r="F32" s="7">
        <f t="shared" si="4"/>
        <v>0</v>
      </c>
      <c r="G32" s="20">
        <v>0.12</v>
      </c>
      <c r="H32" s="7">
        <f t="shared" si="1"/>
        <v>0</v>
      </c>
      <c r="I32" s="31" t="s">
        <v>50</v>
      </c>
      <c r="J32" s="19"/>
      <c r="K32" s="19"/>
      <c r="L32" s="19"/>
      <c r="M32" s="19"/>
      <c r="P32" s="36"/>
      <c r="Q32" s="36"/>
      <c r="S32" s="37"/>
      <c r="T32" s="37"/>
      <c r="U32" s="37"/>
      <c r="V32" s="39"/>
      <c r="W32" s="38"/>
      <c r="X32" s="39"/>
      <c r="Y32" s="39"/>
      <c r="Z32" s="39"/>
    </row>
    <row r="33" spans="1:26" s="54" customFormat="1" ht="41.4" x14ac:dyDescent="0.3">
      <c r="A33" s="48">
        <f>A32+1</f>
        <v>31</v>
      </c>
      <c r="B33" s="49" t="s">
        <v>55</v>
      </c>
      <c r="C33" s="50" t="s">
        <v>56</v>
      </c>
      <c r="D33" s="8">
        <v>75</v>
      </c>
      <c r="E33" s="51"/>
      <c r="F33" s="7">
        <f t="shared" si="4"/>
        <v>0</v>
      </c>
      <c r="G33" s="52">
        <v>0.12</v>
      </c>
      <c r="H33" s="7">
        <f t="shared" si="1"/>
        <v>0</v>
      </c>
      <c r="I33" s="31" t="s">
        <v>50</v>
      </c>
      <c r="J33" s="53"/>
      <c r="K33" s="53"/>
      <c r="L33" s="53"/>
      <c r="M33" s="53"/>
      <c r="P33" s="36"/>
      <c r="Q33" s="36"/>
      <c r="S33" s="55"/>
      <c r="T33" s="55"/>
      <c r="U33" s="55"/>
      <c r="V33" s="56"/>
      <c r="W33" s="57"/>
      <c r="X33" s="56"/>
      <c r="Y33" s="56"/>
      <c r="Z33" s="56"/>
    </row>
    <row r="34" spans="1:26" x14ac:dyDescent="0.3">
      <c r="A34" s="15">
        <f t="shared" ref="A34:A46" si="5">A33+1</f>
        <v>32</v>
      </c>
      <c r="B34" s="26" t="s">
        <v>57</v>
      </c>
      <c r="C34" s="67" t="s">
        <v>63</v>
      </c>
      <c r="D34" s="8">
        <v>80</v>
      </c>
      <c r="E34" s="18"/>
      <c r="F34" s="7">
        <f t="shared" si="4"/>
        <v>0</v>
      </c>
      <c r="G34" s="20">
        <v>0.12</v>
      </c>
      <c r="H34" s="7">
        <f t="shared" si="1"/>
        <v>0</v>
      </c>
      <c r="I34" s="47"/>
      <c r="J34" s="46"/>
      <c r="K34" s="46"/>
      <c r="L34" s="46"/>
      <c r="M34" s="46"/>
      <c r="P34" s="36"/>
      <c r="Q34" s="36"/>
      <c r="S34" s="37"/>
      <c r="T34" s="37"/>
      <c r="U34" s="37"/>
      <c r="V34" s="39"/>
      <c r="W34" s="38"/>
      <c r="X34" s="39"/>
      <c r="Y34" s="39"/>
      <c r="Z34" s="39"/>
    </row>
    <row r="35" spans="1:26" x14ac:dyDescent="0.3">
      <c r="A35" s="15">
        <f t="shared" si="5"/>
        <v>33</v>
      </c>
      <c r="B35" s="26" t="s">
        <v>58</v>
      </c>
      <c r="C35" s="68"/>
      <c r="D35" s="8">
        <v>80</v>
      </c>
      <c r="E35" s="18"/>
      <c r="F35" s="7">
        <f t="shared" si="4"/>
        <v>0</v>
      </c>
      <c r="G35" s="20">
        <v>0.12</v>
      </c>
      <c r="H35" s="7">
        <f t="shared" si="1"/>
        <v>0</v>
      </c>
      <c r="I35" s="31" t="s">
        <v>50</v>
      </c>
      <c r="J35" s="46"/>
      <c r="K35" s="46"/>
      <c r="L35" s="46"/>
      <c r="M35" s="46"/>
      <c r="P35" s="36"/>
      <c r="Q35" s="36"/>
      <c r="S35" s="37"/>
      <c r="T35" s="37"/>
      <c r="U35" s="37"/>
      <c r="V35" s="39"/>
      <c r="W35" s="38"/>
      <c r="X35" s="39"/>
      <c r="Y35" s="39"/>
      <c r="Z35" s="39"/>
    </row>
    <row r="36" spans="1:26" x14ac:dyDescent="0.3">
      <c r="A36" s="15">
        <f t="shared" si="5"/>
        <v>34</v>
      </c>
      <c r="B36" s="26" t="s">
        <v>59</v>
      </c>
      <c r="C36" s="68"/>
      <c r="D36" s="8">
        <v>100</v>
      </c>
      <c r="E36" s="18"/>
      <c r="F36" s="7">
        <f t="shared" si="4"/>
        <v>0</v>
      </c>
      <c r="G36" s="20">
        <v>0.12</v>
      </c>
      <c r="H36" s="7">
        <f t="shared" si="1"/>
        <v>0</v>
      </c>
      <c r="I36" s="47"/>
      <c r="J36" s="46"/>
      <c r="K36" s="46"/>
      <c r="L36" s="46"/>
      <c r="M36" s="46"/>
      <c r="P36" s="36"/>
      <c r="Q36" s="36"/>
      <c r="S36" s="37"/>
      <c r="T36" s="37"/>
      <c r="U36" s="37"/>
      <c r="V36" s="39"/>
      <c r="W36" s="38"/>
      <c r="X36" s="39"/>
      <c r="Y36" s="39"/>
      <c r="Z36" s="39"/>
    </row>
    <row r="37" spans="1:26" x14ac:dyDescent="0.3">
      <c r="A37" s="15">
        <f t="shared" si="5"/>
        <v>35</v>
      </c>
      <c r="B37" s="26" t="s">
        <v>60</v>
      </c>
      <c r="C37" s="68"/>
      <c r="D37" s="8">
        <v>120</v>
      </c>
      <c r="E37" s="18"/>
      <c r="F37" s="7">
        <f t="shared" ref="F37:F46" si="6">SUM(D37*E37)</f>
        <v>0</v>
      </c>
      <c r="G37" s="20">
        <v>0.12</v>
      </c>
      <c r="H37" s="7">
        <f t="shared" si="1"/>
        <v>0</v>
      </c>
      <c r="I37" s="47"/>
      <c r="J37" s="46"/>
      <c r="K37" s="46"/>
      <c r="L37" s="46"/>
      <c r="M37" s="46"/>
      <c r="P37" s="36"/>
      <c r="Q37" s="36"/>
      <c r="S37" s="37"/>
      <c r="T37" s="37"/>
      <c r="U37" s="37"/>
      <c r="V37" s="39"/>
      <c r="W37" s="38"/>
      <c r="X37" s="39"/>
      <c r="Y37" s="39"/>
      <c r="Z37" s="39"/>
    </row>
    <row r="38" spans="1:26" x14ac:dyDescent="0.3">
      <c r="A38" s="15">
        <f t="shared" si="5"/>
        <v>36</v>
      </c>
      <c r="B38" s="26" t="s">
        <v>61</v>
      </c>
      <c r="C38" s="68"/>
      <c r="D38" s="8">
        <v>150</v>
      </c>
      <c r="E38" s="18"/>
      <c r="F38" s="7">
        <f t="shared" si="6"/>
        <v>0</v>
      </c>
      <c r="G38" s="20">
        <v>0.12</v>
      </c>
      <c r="H38" s="7">
        <f t="shared" si="1"/>
        <v>0</v>
      </c>
      <c r="I38" s="47"/>
      <c r="J38" s="46"/>
      <c r="K38" s="46"/>
      <c r="L38" s="46"/>
      <c r="M38" s="46"/>
      <c r="P38" s="36"/>
      <c r="Q38" s="36"/>
      <c r="S38" s="37"/>
      <c r="T38" s="37"/>
      <c r="U38" s="37"/>
      <c r="V38" s="39"/>
      <c r="W38" s="38"/>
      <c r="X38" s="39"/>
      <c r="Y38" s="39"/>
      <c r="Z38" s="39"/>
    </row>
    <row r="39" spans="1:26" x14ac:dyDescent="0.3">
      <c r="A39" s="15">
        <f t="shared" si="5"/>
        <v>37</v>
      </c>
      <c r="B39" s="26" t="s">
        <v>62</v>
      </c>
      <c r="C39" s="69"/>
      <c r="D39" s="8">
        <v>150</v>
      </c>
      <c r="E39" s="18"/>
      <c r="F39" s="7">
        <f t="shared" si="6"/>
        <v>0</v>
      </c>
      <c r="G39" s="20">
        <v>0.12</v>
      </c>
      <c r="H39" s="7">
        <f t="shared" si="1"/>
        <v>0</v>
      </c>
      <c r="I39" s="31" t="s">
        <v>50</v>
      </c>
      <c r="J39" s="46"/>
      <c r="K39" s="46"/>
      <c r="L39" s="46"/>
      <c r="M39" s="46"/>
      <c r="P39" s="36"/>
      <c r="Q39" s="36"/>
      <c r="S39" s="37"/>
      <c r="T39" s="37"/>
      <c r="U39" s="37"/>
      <c r="V39" s="39"/>
      <c r="W39" s="38"/>
      <c r="X39" s="39"/>
      <c r="Y39" s="39"/>
      <c r="Z39" s="39"/>
    </row>
    <row r="40" spans="1:26" ht="22.5" customHeight="1" x14ac:dyDescent="0.3">
      <c r="A40" s="15">
        <f t="shared" si="5"/>
        <v>38</v>
      </c>
      <c r="B40" s="26" t="s">
        <v>64</v>
      </c>
      <c r="C40" s="67" t="s">
        <v>71</v>
      </c>
      <c r="D40" s="8">
        <v>60</v>
      </c>
      <c r="E40" s="18"/>
      <c r="F40" s="7">
        <f t="shared" si="6"/>
        <v>0</v>
      </c>
      <c r="G40" s="20">
        <v>0.12</v>
      </c>
      <c r="H40" s="7">
        <f t="shared" si="1"/>
        <v>0</v>
      </c>
      <c r="I40" s="47"/>
      <c r="J40" s="46"/>
      <c r="K40" s="46"/>
      <c r="L40" s="46"/>
      <c r="M40" s="46"/>
      <c r="P40" s="36"/>
      <c r="Q40" s="36"/>
      <c r="S40" s="37"/>
      <c r="T40" s="37"/>
      <c r="U40" s="37"/>
      <c r="V40" s="39"/>
      <c r="W40" s="38"/>
      <c r="X40" s="39"/>
      <c r="Y40" s="39"/>
      <c r="Z40" s="39"/>
    </row>
    <row r="41" spans="1:26" ht="22.5" customHeight="1" x14ac:dyDescent="0.3">
      <c r="A41" s="15">
        <f t="shared" si="5"/>
        <v>39</v>
      </c>
      <c r="B41" s="26" t="s">
        <v>65</v>
      </c>
      <c r="C41" s="68"/>
      <c r="D41" s="8">
        <v>60</v>
      </c>
      <c r="E41" s="18"/>
      <c r="F41" s="7">
        <f t="shared" si="6"/>
        <v>0</v>
      </c>
      <c r="G41" s="20">
        <v>0.12</v>
      </c>
      <c r="H41" s="7">
        <f t="shared" si="1"/>
        <v>0</v>
      </c>
      <c r="I41" s="47"/>
      <c r="J41" s="46"/>
      <c r="K41" s="46"/>
      <c r="L41" s="46"/>
      <c r="M41" s="46"/>
      <c r="P41" s="36"/>
      <c r="Q41" s="36"/>
      <c r="S41" s="37"/>
      <c r="T41" s="37"/>
      <c r="U41" s="37"/>
      <c r="V41" s="39"/>
      <c r="W41" s="38"/>
      <c r="X41" s="39"/>
      <c r="Y41" s="39"/>
      <c r="Z41" s="39"/>
    </row>
    <row r="42" spans="1:26" ht="22.5" customHeight="1" x14ac:dyDescent="0.3">
      <c r="A42" s="15">
        <f t="shared" si="5"/>
        <v>40</v>
      </c>
      <c r="B42" s="26" t="s">
        <v>66</v>
      </c>
      <c r="C42" s="68"/>
      <c r="D42" s="8">
        <v>60</v>
      </c>
      <c r="E42" s="18"/>
      <c r="F42" s="7">
        <f t="shared" si="6"/>
        <v>0</v>
      </c>
      <c r="G42" s="20">
        <v>0.12</v>
      </c>
      <c r="H42" s="7">
        <f t="shared" si="1"/>
        <v>0</v>
      </c>
      <c r="I42" s="47"/>
      <c r="J42" s="46"/>
      <c r="K42" s="46"/>
      <c r="L42" s="46"/>
      <c r="M42" s="46"/>
      <c r="P42" s="36"/>
      <c r="Q42" s="36"/>
      <c r="S42" s="37"/>
      <c r="T42" s="37"/>
      <c r="U42" s="37"/>
      <c r="V42" s="39"/>
      <c r="W42" s="38"/>
      <c r="X42" s="39"/>
      <c r="Y42" s="39"/>
      <c r="Z42" s="39"/>
    </row>
    <row r="43" spans="1:26" ht="22.5" customHeight="1" x14ac:dyDescent="0.3">
      <c r="A43" s="15">
        <f t="shared" si="5"/>
        <v>41</v>
      </c>
      <c r="B43" s="26" t="s">
        <v>67</v>
      </c>
      <c r="C43" s="68"/>
      <c r="D43" s="8">
        <v>60</v>
      </c>
      <c r="E43" s="18"/>
      <c r="F43" s="7">
        <f t="shared" si="6"/>
        <v>0</v>
      </c>
      <c r="G43" s="20">
        <v>0.12</v>
      </c>
      <c r="H43" s="7">
        <f t="shared" si="1"/>
        <v>0</v>
      </c>
      <c r="I43" s="47"/>
      <c r="J43" s="46"/>
      <c r="K43" s="46"/>
      <c r="L43" s="46"/>
      <c r="M43" s="46"/>
      <c r="P43" s="36"/>
      <c r="Q43" s="36"/>
      <c r="S43" s="37"/>
      <c r="T43" s="37"/>
      <c r="U43" s="37"/>
      <c r="V43" s="39"/>
      <c r="W43" s="38"/>
      <c r="X43" s="39"/>
      <c r="Y43" s="39"/>
      <c r="Z43" s="39"/>
    </row>
    <row r="44" spans="1:26" ht="22.5" customHeight="1" x14ac:dyDescent="0.3">
      <c r="A44" s="15">
        <f t="shared" si="5"/>
        <v>42</v>
      </c>
      <c r="B44" s="26" t="s">
        <v>68</v>
      </c>
      <c r="C44" s="68"/>
      <c r="D44" s="8">
        <v>120</v>
      </c>
      <c r="E44" s="18"/>
      <c r="F44" s="7">
        <f t="shared" si="6"/>
        <v>0</v>
      </c>
      <c r="G44" s="20">
        <v>0.12</v>
      </c>
      <c r="H44" s="7">
        <f t="shared" si="1"/>
        <v>0</v>
      </c>
      <c r="I44" s="47"/>
      <c r="J44" s="46"/>
      <c r="K44" s="46"/>
      <c r="L44" s="46"/>
      <c r="M44" s="46"/>
      <c r="P44" s="36"/>
      <c r="Q44" s="36"/>
      <c r="S44" s="37"/>
      <c r="T44" s="37"/>
      <c r="U44" s="37"/>
      <c r="V44" s="39"/>
      <c r="W44" s="38"/>
      <c r="X44" s="39"/>
      <c r="Y44" s="39"/>
      <c r="Z44" s="39"/>
    </row>
    <row r="45" spans="1:26" ht="22.5" customHeight="1" x14ac:dyDescent="0.3">
      <c r="A45" s="15">
        <f t="shared" si="5"/>
        <v>43</v>
      </c>
      <c r="B45" s="26" t="s">
        <v>69</v>
      </c>
      <c r="C45" s="68"/>
      <c r="D45" s="8">
        <v>150</v>
      </c>
      <c r="E45" s="18"/>
      <c r="F45" s="7">
        <f t="shared" si="6"/>
        <v>0</v>
      </c>
      <c r="G45" s="20">
        <v>0.12</v>
      </c>
      <c r="H45" s="7">
        <f t="shared" si="1"/>
        <v>0</v>
      </c>
      <c r="I45" s="31" t="s">
        <v>50</v>
      </c>
      <c r="J45" s="46"/>
      <c r="K45" s="46"/>
      <c r="L45" s="46"/>
      <c r="M45" s="46"/>
      <c r="P45" s="36"/>
      <c r="Q45" s="36"/>
      <c r="S45" s="37"/>
      <c r="T45" s="37"/>
      <c r="U45" s="37"/>
      <c r="V45" s="39"/>
      <c r="W45" s="38"/>
      <c r="X45" s="39"/>
      <c r="Y45" s="39"/>
      <c r="Z45" s="39"/>
    </row>
    <row r="46" spans="1:26" ht="37.200000000000003" customHeight="1" x14ac:dyDescent="0.3">
      <c r="A46" s="15">
        <f t="shared" si="5"/>
        <v>44</v>
      </c>
      <c r="B46" s="26" t="s">
        <v>70</v>
      </c>
      <c r="C46" s="69"/>
      <c r="D46" s="8">
        <v>120</v>
      </c>
      <c r="E46" s="18"/>
      <c r="F46" s="7">
        <f t="shared" si="6"/>
        <v>0</v>
      </c>
      <c r="G46" s="20">
        <v>0.12</v>
      </c>
      <c r="H46" s="7">
        <f t="shared" si="1"/>
        <v>0</v>
      </c>
      <c r="I46" s="47"/>
      <c r="J46" s="46"/>
      <c r="K46" s="46"/>
      <c r="L46" s="46"/>
      <c r="M46" s="46"/>
      <c r="P46" s="36"/>
      <c r="Q46" s="36"/>
      <c r="S46" s="37"/>
      <c r="T46" s="37"/>
      <c r="U46" s="37"/>
      <c r="V46" s="39"/>
      <c r="W46" s="38"/>
      <c r="X46" s="39"/>
      <c r="Y46" s="39"/>
      <c r="Z46" s="39"/>
    </row>
    <row r="47" spans="1:26" ht="15.6" x14ac:dyDescent="0.3">
      <c r="A47" s="63"/>
      <c r="B47" s="63"/>
      <c r="C47" s="63"/>
      <c r="D47" s="64" t="s">
        <v>21</v>
      </c>
      <c r="E47" s="64"/>
      <c r="F47" s="58" t="s">
        <v>13</v>
      </c>
      <c r="G47" s="58"/>
      <c r="H47" s="58" t="s">
        <v>22</v>
      </c>
      <c r="I47" s="58"/>
      <c r="P47" s="36"/>
      <c r="Q47" s="36"/>
      <c r="S47" s="37"/>
      <c r="T47" s="37"/>
      <c r="U47" s="37"/>
      <c r="V47" s="39"/>
      <c r="W47" s="38"/>
      <c r="X47" s="39"/>
      <c r="Y47" s="39"/>
      <c r="Z47" s="39"/>
    </row>
    <row r="48" spans="1:26" ht="18" x14ac:dyDescent="0.35">
      <c r="C48" s="25" t="s">
        <v>44</v>
      </c>
      <c r="D48" s="59">
        <f>SUM(F3:F46)</f>
        <v>0</v>
      </c>
      <c r="E48" s="59"/>
      <c r="F48" s="59">
        <f>SUM(H48-D48)</f>
        <v>0</v>
      </c>
      <c r="G48" s="59"/>
      <c r="H48" s="59">
        <f>SUM(H3:H46)</f>
        <v>0</v>
      </c>
      <c r="I48" s="59"/>
      <c r="P48" s="36"/>
      <c r="Q48" s="36"/>
      <c r="S48" s="37"/>
      <c r="T48" s="37"/>
      <c r="U48" s="37"/>
      <c r="V48" s="39"/>
      <c r="W48" s="38"/>
      <c r="X48" s="39"/>
      <c r="Y48" s="39"/>
      <c r="Z48" s="39"/>
    </row>
    <row r="49" spans="1:26" ht="18" x14ac:dyDescent="0.35">
      <c r="C49" s="24" t="s">
        <v>46</v>
      </c>
      <c r="D49" s="62">
        <f>SUM(D48*3)</f>
        <v>0</v>
      </c>
      <c r="E49" s="62"/>
      <c r="F49" s="62">
        <f>SUM(F48*3)</f>
        <v>0</v>
      </c>
      <c r="G49" s="62"/>
      <c r="H49" s="62">
        <f>SUM(H48*3)</f>
        <v>0</v>
      </c>
      <c r="I49" s="62"/>
      <c r="L49" s="9"/>
      <c r="Q49" s="36"/>
      <c r="S49" s="37"/>
      <c r="T49" s="37"/>
      <c r="U49" s="37"/>
      <c r="V49" s="39"/>
      <c r="W49" s="38"/>
      <c r="X49" s="39"/>
      <c r="Y49" s="39"/>
      <c r="Z49" s="39"/>
    </row>
    <row r="50" spans="1:26" x14ac:dyDescent="0.3">
      <c r="A50" s="10"/>
      <c r="B50" s="29" t="s">
        <v>23</v>
      </c>
      <c r="P50" s="36"/>
      <c r="Q50" s="36"/>
      <c r="S50" s="37"/>
      <c r="T50" s="37"/>
      <c r="U50" s="37"/>
      <c r="V50" s="39"/>
      <c r="W50" s="38"/>
      <c r="X50" s="39"/>
      <c r="Y50" s="39"/>
      <c r="Z50" s="39"/>
    </row>
    <row r="51" spans="1:26" x14ac:dyDescent="0.3">
      <c r="P51" s="36"/>
      <c r="Q51" s="36"/>
      <c r="S51" s="37"/>
      <c r="T51" s="37"/>
      <c r="U51" s="37"/>
      <c r="V51" s="39"/>
      <c r="W51" s="38"/>
      <c r="X51" s="39"/>
      <c r="Y51" s="39"/>
      <c r="Z51" s="39"/>
    </row>
    <row r="52" spans="1:26" x14ac:dyDescent="0.3">
      <c r="P52" s="36"/>
      <c r="Q52" s="36"/>
      <c r="S52" s="37"/>
      <c r="T52" s="37"/>
      <c r="U52" s="37"/>
      <c r="V52" s="39"/>
      <c r="W52" s="38"/>
      <c r="X52" s="39"/>
      <c r="Y52" s="39"/>
      <c r="Z52" s="39"/>
    </row>
    <row r="53" spans="1:26" x14ac:dyDescent="0.3">
      <c r="P53" s="36"/>
      <c r="Q53" s="36"/>
      <c r="S53" s="37"/>
      <c r="T53" s="37"/>
      <c r="U53" s="37"/>
      <c r="V53" s="39"/>
      <c r="W53" s="38"/>
      <c r="X53" s="39"/>
      <c r="Y53" s="39"/>
      <c r="Z53" s="39"/>
    </row>
    <row r="54" spans="1:26" x14ac:dyDescent="0.3">
      <c r="P54" s="36"/>
      <c r="Q54" s="36"/>
      <c r="S54" s="37"/>
      <c r="T54" s="37"/>
      <c r="U54" s="37"/>
      <c r="V54" s="39"/>
      <c r="W54" s="38"/>
      <c r="X54" s="39"/>
      <c r="Y54" s="39"/>
      <c r="Z54" s="39"/>
    </row>
    <row r="55" spans="1:26" x14ac:dyDescent="0.3">
      <c r="P55" s="36"/>
      <c r="Q55" s="36"/>
      <c r="S55" s="37"/>
      <c r="T55" s="37"/>
      <c r="U55" s="37"/>
      <c r="V55" s="39"/>
      <c r="W55" s="38"/>
      <c r="X55" s="39"/>
      <c r="Y55" s="39"/>
      <c r="Z55" s="39"/>
    </row>
    <row r="56" spans="1:26" x14ac:dyDescent="0.3">
      <c r="P56" s="36"/>
      <c r="Q56" s="36"/>
      <c r="S56" s="37"/>
      <c r="T56" s="37"/>
      <c r="U56" s="37"/>
      <c r="V56" s="39"/>
      <c r="W56" s="38"/>
      <c r="X56" s="39"/>
      <c r="Y56" s="39"/>
      <c r="Z56" s="39"/>
    </row>
    <row r="57" spans="1:26" x14ac:dyDescent="0.3">
      <c r="C57" s="1"/>
      <c r="P57" s="36"/>
      <c r="Q57" s="36"/>
      <c r="S57" s="37"/>
      <c r="T57" s="37"/>
      <c r="U57" s="37"/>
      <c r="V57" s="39"/>
      <c r="W57" s="38"/>
      <c r="X57" s="39"/>
      <c r="Y57" s="39"/>
      <c r="Z57" s="39"/>
    </row>
    <row r="58" spans="1:26" x14ac:dyDescent="0.3">
      <c r="P58" s="36"/>
      <c r="Q58" s="36"/>
      <c r="S58" s="37"/>
      <c r="T58" s="37"/>
      <c r="U58" s="37"/>
      <c r="V58" s="39"/>
      <c r="W58" s="38"/>
      <c r="X58" s="39"/>
      <c r="Y58" s="39"/>
      <c r="Z58" s="39"/>
    </row>
  </sheetData>
  <autoFilter ref="A2:H32" xr:uid="{00000000-0009-0000-0000-000000000000}"/>
  <mergeCells count="23">
    <mergeCell ref="I25:I27"/>
    <mergeCell ref="J1:J2"/>
    <mergeCell ref="L1:L2"/>
    <mergeCell ref="C6:C8"/>
    <mergeCell ref="C9:C14"/>
    <mergeCell ref="G1:G2"/>
    <mergeCell ref="I1:I2"/>
    <mergeCell ref="C3:C4"/>
    <mergeCell ref="C18:C21"/>
    <mergeCell ref="A47:C47"/>
    <mergeCell ref="F49:G49"/>
    <mergeCell ref="D47:E47"/>
    <mergeCell ref="F47:G47"/>
    <mergeCell ref="C29:C30"/>
    <mergeCell ref="C34:C39"/>
    <mergeCell ref="C40:C46"/>
    <mergeCell ref="H47:I47"/>
    <mergeCell ref="D48:E48"/>
    <mergeCell ref="F48:G48"/>
    <mergeCell ref="I29:I30"/>
    <mergeCell ref="D49:E49"/>
    <mergeCell ref="H48:I48"/>
    <mergeCell ref="H49:I49"/>
  </mergeCells>
  <pageMargins left="0.7" right="0.7" top="0.75" bottom="0.75" header="0.3" footer="0.3"/>
  <pageSetup paperSize="8" scale="53" orientation="landscape" r:id="rId1"/>
  <headerFooter alignWithMargins="0">
    <oddHeader>&amp;LPříloha č. 2 – Cenová nabídka&amp;RVZ/2017/2/03 ZZS ZK - SZM pro zajištění dýchacích cest,močovou a žaludeční katetrizaciČÁST 1</oddHeader>
  </headerFooter>
  <colBreaks count="1" manualBreakCount="1">
    <brk id="9" max="6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část 1 - ZAJIŠTĚNÍ DC</vt:lpstr>
      <vt:lpstr>'část 1 - ZAJIŠTĚNÍ DC'!Oblast_tisku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Adámek Tomáš</dc:creator>
  <cp:lastModifiedBy>Michal Chmelař</cp:lastModifiedBy>
  <cp:lastPrinted>2024-06-03T11:02:08Z</cp:lastPrinted>
  <dcterms:created xsi:type="dcterms:W3CDTF">2016-08-22T13:05:16Z</dcterms:created>
  <dcterms:modified xsi:type="dcterms:W3CDTF">2024-08-26T07:27:10Z</dcterms:modified>
</cp:coreProperties>
</file>